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9b4027d7ff1860/Desktop/Audit 2021-22/4 Public Rights/Drafts and Documents Prior to NPC Approval/"/>
    </mc:Choice>
  </mc:AlternateContent>
  <xr:revisionPtr revIDLastSave="1" documentId="14_{94FA39C3-21F9-4DAE-8CBD-A9ABD6353950}" xr6:coauthVersionLast="47" xr6:coauthVersionMax="47" xr10:uidLastSave="{FBC66BA9-F85C-47C0-9F31-AB2A9AA71D47}"/>
  <bookViews>
    <workbookView xWindow="-108" yWindow="-108" windowWidth="23256" windowHeight="12576" activeTab="1" xr2:uid="{968F4684-D631-49A4-BFC8-C00F9E2DA962}"/>
  </bookViews>
  <sheets>
    <sheet name="Receipts" sheetId="2" r:id="rId1"/>
    <sheet name="Payments" sheetId="1" r:id="rId2"/>
  </sheets>
  <definedNames>
    <definedName name="_xlnm.Print_Area" localSheetId="1">Payments!$A$4:$N$6</definedName>
    <definedName name="_xlnm.Print_Area" localSheetId="0">Receipts!$A$1:$E$40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52" i="1"/>
  <c r="G77" i="1"/>
  <c r="G104" i="1"/>
  <c r="E106" i="1"/>
  <c r="F106" i="1"/>
  <c r="H106" i="1"/>
  <c r="I106" i="1"/>
  <c r="J106" i="1"/>
  <c r="K106" i="1"/>
  <c r="L106" i="1"/>
  <c r="M106" i="1"/>
  <c r="N106" i="1"/>
  <c r="D37" i="2"/>
  <c r="D34" i="2"/>
  <c r="D31" i="2"/>
  <c r="D28" i="2"/>
  <c r="D26" i="2"/>
  <c r="E38" i="2"/>
  <c r="D24" i="2"/>
  <c r="D19" i="2"/>
  <c r="D15" i="2"/>
  <c r="D13" i="2"/>
  <c r="D10" i="2"/>
  <c r="D8" i="2"/>
  <c r="D38" i="2" s="1"/>
  <c r="G106" i="1" l="1"/>
  <c r="D40" i="2"/>
</calcChain>
</file>

<file path=xl/sharedStrings.xml><?xml version="1.0" encoding="utf-8"?>
<sst xmlns="http://schemas.openxmlformats.org/spreadsheetml/2006/main" count="333" uniqueCount="161">
  <si>
    <t>Date of Payment</t>
  </si>
  <si>
    <t>BACS, Chq No, DD, SO</t>
  </si>
  <si>
    <t>Recipient</t>
  </si>
  <si>
    <t>Description</t>
  </si>
  <si>
    <t>Total Expenditure</t>
  </si>
  <si>
    <t>Staff</t>
  </si>
  <si>
    <t>Streetlighting</t>
  </si>
  <si>
    <t>Maintenance</t>
  </si>
  <si>
    <t>Parish Grass</t>
  </si>
  <si>
    <t>Devolved Grass</t>
  </si>
  <si>
    <t>Grants Donations and Subs</t>
  </si>
  <si>
    <t xml:space="preserve">Not Budgeted </t>
  </si>
  <si>
    <t>VAT</t>
  </si>
  <si>
    <t>Date</t>
  </si>
  <si>
    <t>Received From</t>
  </si>
  <si>
    <t xml:space="preserve">Description </t>
  </si>
  <si>
    <t>Devolved grass cutting contribution</t>
  </si>
  <si>
    <t>Precept first instalment</t>
  </si>
  <si>
    <t>Admin and Office</t>
  </si>
  <si>
    <t>Total</t>
  </si>
  <si>
    <t>BACS</t>
  </si>
  <si>
    <t>BMKALC</t>
  </si>
  <si>
    <t>Subscription</t>
  </si>
  <si>
    <t>eon</t>
  </si>
  <si>
    <t>Streetlighting Quarterly Maintenance</t>
  </si>
  <si>
    <t>Streetlighting March</t>
  </si>
  <si>
    <t>Bridget Knight</t>
  </si>
  <si>
    <t>Internal audit</t>
  </si>
  <si>
    <t>NJ Blackwell Garden Services</t>
  </si>
  <si>
    <t>Walker Grounds Care</t>
  </si>
  <si>
    <t>Devolved grass  April</t>
  </si>
  <si>
    <t>Parish grass March</t>
  </si>
  <si>
    <t>Parish grass April</t>
  </si>
  <si>
    <t>Nash Parish Council Financial Year 1 April 2021 - 31 March 2022</t>
  </si>
  <si>
    <t>Other Income</t>
  </si>
  <si>
    <t>Precept</t>
  </si>
  <si>
    <t>Arthur J. Gallagher</t>
  </si>
  <si>
    <t>Insurance 2021/2</t>
  </si>
  <si>
    <t>Streetlighting April</t>
  </si>
  <si>
    <t>Devolved grass May</t>
  </si>
  <si>
    <t>Parish grass May</t>
  </si>
  <si>
    <t>Alison Robinson</t>
  </si>
  <si>
    <t>Play Safety</t>
  </si>
  <si>
    <t>Annual Inspection Reports</t>
  </si>
  <si>
    <t>Streetlighting May</t>
  </si>
  <si>
    <t>HMRC</t>
  </si>
  <si>
    <t>PAYE April - June</t>
  </si>
  <si>
    <t>Quarterly maintenance</t>
  </si>
  <si>
    <t>Parish grass June</t>
  </si>
  <si>
    <t>Devolved grass  June</t>
  </si>
  <si>
    <t>Printer paper reimbursement</t>
  </si>
  <si>
    <t>Shredder contribution</t>
  </si>
  <si>
    <r>
      <t xml:space="preserve">Mileage expenses </t>
    </r>
    <r>
      <rPr>
        <sz val="9"/>
        <color theme="1"/>
        <rFont val="Arial"/>
        <family val="2"/>
      </rPr>
      <t>April - June 2021</t>
    </r>
  </si>
  <si>
    <t>General Reserve interest</t>
  </si>
  <si>
    <t>Earmarked Reserve interest</t>
  </si>
  <si>
    <t>Streetlighting June</t>
  </si>
  <si>
    <t>NBPPC</t>
  </si>
  <si>
    <t>Parish grass July</t>
  </si>
  <si>
    <t>Devolved grass  July</t>
  </si>
  <si>
    <t>Streetlighting July</t>
  </si>
  <si>
    <t>Training invoice 3115</t>
  </si>
  <si>
    <t>Postage</t>
  </si>
  <si>
    <t>Mileage 28.6.21-13.8.21</t>
  </si>
  <si>
    <t>Buckinghamshire Council</t>
  </si>
  <si>
    <t>Uncontested election expenses</t>
  </si>
  <si>
    <t>Camiers</t>
  </si>
  <si>
    <t>Grab lorry for pond clearance</t>
  </si>
  <si>
    <t>One Place Accounting &amp; Payroll Ltd</t>
  </si>
  <si>
    <t>Payroll services</t>
  </si>
  <si>
    <t>Parish grass August</t>
  </si>
  <si>
    <t>Devolved grass August</t>
  </si>
  <si>
    <t>Western Power</t>
  </si>
  <si>
    <t>Thornborough PC</t>
  </si>
  <si>
    <t>Clerk's training contribution</t>
  </si>
  <si>
    <t>Training course reimbursement</t>
  </si>
  <si>
    <t xml:space="preserve">HMRC </t>
  </si>
  <si>
    <t>VAT recovery 2020/21</t>
  </si>
  <si>
    <t>Tape and bag reimbursement</t>
  </si>
  <si>
    <t>Norton licence reimbursement</t>
  </si>
  <si>
    <t>NPC share of training mileage/parking</t>
  </si>
  <si>
    <t>Course Fee reimbursement</t>
  </si>
  <si>
    <t>PAYE July - September</t>
  </si>
  <si>
    <t>Luke Cooper - LJC Carpentry</t>
  </si>
  <si>
    <t>Pond bridge/knee rail refurbishment</t>
  </si>
  <si>
    <t>Streetlighting August</t>
  </si>
  <si>
    <t>Mr G White</t>
  </si>
  <si>
    <t>Deposit for replacement bench</t>
  </si>
  <si>
    <t>Parish grass September</t>
  </si>
  <si>
    <t>Devolved grass September</t>
  </si>
  <si>
    <t>Microsoft 365 reimbursement</t>
  </si>
  <si>
    <t>Vision ICT</t>
  </si>
  <si>
    <t>Website hosting and support</t>
  </si>
  <si>
    <t>Precept second instalment</t>
  </si>
  <si>
    <t>Salary error repayment</t>
  </si>
  <si>
    <t>HSBC</t>
  </si>
  <si>
    <t>Totals</t>
  </si>
  <si>
    <t>Overall Total</t>
  </si>
  <si>
    <t>Streetlighting September</t>
  </si>
  <si>
    <t>Pump renovation</t>
  </si>
  <si>
    <t>Nash Village Hall Committee</t>
  </si>
  <si>
    <t>Hire and PO box 1.4-30.9.21</t>
  </si>
  <si>
    <t>NVHC</t>
  </si>
  <si>
    <t>Bus Shelter match funding</t>
  </si>
  <si>
    <t>ICO</t>
  </si>
  <si>
    <t>DD</t>
  </si>
  <si>
    <t>Annual certificate</t>
  </si>
  <si>
    <t>Parish grass October</t>
  </si>
  <si>
    <t>Devolved grass October</t>
  </si>
  <si>
    <t>Mileage and parking</t>
  </si>
  <si>
    <t>Streetlighting October</t>
  </si>
  <si>
    <t>Paragon Tool Hire</t>
  </si>
  <si>
    <t>Concrete Crusher Bus Shelter</t>
  </si>
  <si>
    <t>TES Environmental Services Ltd</t>
  </si>
  <si>
    <t>Bus Shelter Roof removal/disposal</t>
  </si>
  <si>
    <t>Parish grass November</t>
  </si>
  <si>
    <t>Streetlighting November</t>
  </si>
  <si>
    <t>PAYE October - December</t>
  </si>
  <si>
    <t>Councillor Training</t>
  </si>
  <si>
    <t>Expenses - defibrillator signs, tool</t>
  </si>
  <si>
    <t>Current account charge November</t>
  </si>
  <si>
    <t>General Reserve Interest</t>
  </si>
  <si>
    <t>Asset Reserve Interest</t>
  </si>
  <si>
    <t>Gary White</t>
  </si>
  <si>
    <t>Bench (balance)</t>
  </si>
  <si>
    <t>Bus shelter materials deposit</t>
  </si>
  <si>
    <t>Tim Hunter</t>
  </si>
  <si>
    <t>Rodent control</t>
  </si>
  <si>
    <t>Bus shelter materials balance</t>
  </si>
  <si>
    <t>CPRE</t>
  </si>
  <si>
    <t>2022 membership fee</t>
  </si>
  <si>
    <t>Winslow Community Bus</t>
  </si>
  <si>
    <t>2021/2 donation</t>
  </si>
  <si>
    <t>Padlock reimbursement</t>
  </si>
  <si>
    <t>Nash PPC</t>
  </si>
  <si>
    <t>Annual grant for churchyard maintenance</t>
  </si>
  <si>
    <t>Annual grant for Villager Hall</t>
  </si>
  <si>
    <t>B&amp;VCB Bus Shelter Grant</t>
  </si>
  <si>
    <t>Current account charge December</t>
  </si>
  <si>
    <t>Current account charge January</t>
  </si>
  <si>
    <t xml:space="preserve">Salary and WFH April - June </t>
  </si>
  <si>
    <t>Salary / WFH July - Sept Error (£838.72)</t>
  </si>
  <si>
    <r>
      <t xml:space="preserve">Salary / WFH </t>
    </r>
    <r>
      <rPr>
        <sz val="10"/>
        <color theme="1"/>
        <rFont val="Arial"/>
        <family val="2"/>
      </rPr>
      <t>October - December</t>
    </r>
  </si>
  <si>
    <t>Nash Village Hall</t>
  </si>
  <si>
    <t>Printer Ink</t>
  </si>
  <si>
    <r>
      <rPr>
        <sz val="11"/>
        <color theme="1"/>
        <rFont val="Arial"/>
        <family val="2"/>
      </rPr>
      <t>Hall hire, PO box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1.10.21 - 31.3.22</t>
    </r>
  </si>
  <si>
    <t>Signline MK Limited</t>
  </si>
  <si>
    <t>Recreation Ground Closure Signs</t>
  </si>
  <si>
    <t>Flagpole Express</t>
  </si>
  <si>
    <t>Flagpole</t>
  </si>
  <si>
    <t>Flag reimbursement</t>
  </si>
  <si>
    <t>PAYE January - March</t>
  </si>
  <si>
    <t>Salary Jan - Mar, backpay and WFH</t>
  </si>
  <si>
    <t>Total Spends 31.3.22</t>
  </si>
  <si>
    <t>Npower (for eon)</t>
  </si>
  <si>
    <t>Streetlighting December</t>
  </si>
  <si>
    <t>Shared skip for bus shelter project</t>
  </si>
  <si>
    <t>Current account charge February</t>
  </si>
  <si>
    <t>Clerk</t>
  </si>
  <si>
    <t>Councillor</t>
  </si>
  <si>
    <t xml:space="preserve">NPC Cashbook Financial Year 2021/22 - Redacted Payments </t>
  </si>
  <si>
    <t>Receipts -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</si>
</sst>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rgb="FF7030A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164" fontId="0" fillId="0" borderId="0" xfId="0" applyNumberFormat="1" applyFont="1" applyBorder="1"/>
    <xf numFmtId="0" fontId="0" fillId="0" borderId="0" xfId="0" applyFont="1"/>
    <xf numFmtId="164" fontId="0" fillId="0" borderId="0" xfId="0" applyNumberFormat="1" applyFill="1"/>
    <xf numFmtId="0" fontId="0" fillId="0" borderId="0" xfId="0" applyFill="1"/>
    <xf numFmtId="164" fontId="0" fillId="0" borderId="1" xfId="0" applyNumberForma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Border="1" applyAlignment="1">
      <alignment horizontal="right" vertical="top" wrapText="1"/>
    </xf>
    <xf numFmtId="14" fontId="0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14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top"/>
    </xf>
    <xf numFmtId="164" fontId="0" fillId="2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 applyFont="1" applyAlignment="1">
      <alignment horizontal="left"/>
    </xf>
    <xf numFmtId="164" fontId="2" fillId="0" borderId="0" xfId="0" applyNumberFormat="1" applyFont="1" applyBorder="1"/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Border="1"/>
    <xf numFmtId="0" fontId="0" fillId="0" borderId="1" xfId="0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 vertical="top" wrapText="1"/>
    </xf>
    <xf numFmtId="14" fontId="0" fillId="3" borderId="0" xfId="0" applyNumberFormat="1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wrapText="1"/>
    </xf>
    <xf numFmtId="164" fontId="0" fillId="3" borderId="0" xfId="0" applyNumberFormat="1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4" fontId="0" fillId="0" borderId="0" xfId="0" applyNumberFormat="1" applyFont="1" applyBorder="1"/>
    <xf numFmtId="0" fontId="0" fillId="0" borderId="0" xfId="0" applyFont="1" applyFill="1" applyBorder="1"/>
    <xf numFmtId="14" fontId="0" fillId="0" borderId="0" xfId="0" applyNumberFormat="1" applyFont="1" applyBorder="1" applyAlignment="1">
      <alignment horizontal="left"/>
    </xf>
    <xf numFmtId="164" fontId="9" fillId="2" borderId="0" xfId="0" applyNumberFormat="1" applyFont="1" applyFill="1"/>
    <xf numFmtId="164" fontId="0" fillId="0" borderId="0" xfId="0" applyNumberFormat="1" applyFill="1" applyBorder="1"/>
    <xf numFmtId="0" fontId="5" fillId="0" borderId="0" xfId="0" applyFont="1" applyFill="1" applyBorder="1" applyAlignment="1">
      <alignment horizontal="left" vertical="top"/>
    </xf>
    <xf numFmtId="164" fontId="0" fillId="2" borderId="0" xfId="0" applyNumberFormat="1" applyFill="1"/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Fill="1" applyBorder="1"/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0" fillId="0" borderId="3" xfId="0" applyNumberFormat="1" applyFont="1" applyBorder="1"/>
    <xf numFmtId="0" fontId="0" fillId="0" borderId="3" xfId="0" applyFont="1" applyFill="1" applyBorder="1"/>
    <xf numFmtId="0" fontId="2" fillId="0" borderId="3" xfId="0" applyFont="1" applyFill="1" applyBorder="1" applyAlignment="1">
      <alignment horizontal="right"/>
    </xf>
    <xf numFmtId="164" fontId="2" fillId="0" borderId="3" xfId="0" applyNumberFormat="1" applyFont="1" applyBorder="1"/>
    <xf numFmtId="164" fontId="0" fillId="0" borderId="3" xfId="0" applyNumberFormat="1" applyFont="1" applyBorder="1"/>
    <xf numFmtId="0" fontId="5" fillId="2" borderId="0" xfId="0" applyFont="1" applyFill="1" applyBorder="1" applyAlignment="1">
      <alignment horizontal="left" vertical="top"/>
    </xf>
    <xf numFmtId="164" fontId="10" fillId="2" borderId="0" xfId="0" applyNumberFormat="1" applyFont="1" applyFill="1"/>
    <xf numFmtId="14" fontId="0" fillId="0" borderId="0" xfId="0" applyNumberFormat="1"/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164" fontId="11" fillId="0" borderId="0" xfId="0" applyNumberFormat="1" applyFont="1" applyFill="1"/>
    <xf numFmtId="14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wrapText="1"/>
    </xf>
    <xf numFmtId="164" fontId="10" fillId="0" borderId="0" xfId="0" applyNumberFormat="1" applyFont="1" applyFill="1"/>
    <xf numFmtId="14" fontId="2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4" fontId="1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0E5E-2D93-4E28-A5E8-D9F0F0D2FCD8}">
  <dimension ref="A1:F78"/>
  <sheetViews>
    <sheetView workbookViewId="0">
      <selection activeCell="K11" sqref="K11"/>
    </sheetView>
  </sheetViews>
  <sheetFormatPr defaultRowHeight="13.8" x14ac:dyDescent="0.25"/>
  <cols>
    <col min="1" max="1" width="9.8984375" bestFit="1" customWidth="1"/>
    <col min="2" max="2" width="23" bestFit="1" customWidth="1"/>
    <col min="3" max="3" width="29.3984375" bestFit="1" customWidth="1"/>
    <col min="4" max="4" width="11.3984375" customWidth="1"/>
    <col min="5" max="5" width="9.8984375" customWidth="1"/>
    <col min="6" max="6" width="9.8984375" bestFit="1" customWidth="1"/>
  </cols>
  <sheetData>
    <row r="1" spans="1:6" x14ac:dyDescent="0.25">
      <c r="A1" s="1" t="s">
        <v>33</v>
      </c>
    </row>
    <row r="3" spans="1:6" x14ac:dyDescent="0.25">
      <c r="A3" s="1" t="s">
        <v>160</v>
      </c>
    </row>
    <row r="5" spans="1:6" x14ac:dyDescent="0.25">
      <c r="A5" s="57" t="s">
        <v>13</v>
      </c>
      <c r="B5" s="57" t="s">
        <v>14</v>
      </c>
      <c r="C5" s="57" t="s">
        <v>15</v>
      </c>
      <c r="D5" s="58" t="s">
        <v>34</v>
      </c>
      <c r="E5" s="59" t="s">
        <v>35</v>
      </c>
    </row>
    <row r="6" spans="1:6" x14ac:dyDescent="0.25">
      <c r="A6" s="6">
        <v>44295</v>
      </c>
      <c r="B6" s="45" t="s">
        <v>63</v>
      </c>
      <c r="C6" s="4" t="s">
        <v>16</v>
      </c>
      <c r="D6" s="5">
        <v>1522.46</v>
      </c>
      <c r="E6" s="5"/>
    </row>
    <row r="7" spans="1:6" x14ac:dyDescent="0.25">
      <c r="A7" s="6">
        <v>44306</v>
      </c>
      <c r="B7" s="45" t="s">
        <v>63</v>
      </c>
      <c r="C7" s="4" t="s">
        <v>17</v>
      </c>
      <c r="D7" s="5"/>
      <c r="E7" s="5">
        <v>8405</v>
      </c>
    </row>
    <row r="8" spans="1:6" ht="14.4" thickBot="1" x14ac:dyDescent="0.3">
      <c r="A8" s="24"/>
      <c r="B8" s="25"/>
      <c r="C8" s="28" t="s">
        <v>19</v>
      </c>
      <c r="D8" s="29">
        <f>SUM(D6:D7)</f>
        <v>1522.46</v>
      </c>
      <c r="E8" s="29"/>
    </row>
    <row r="9" spans="1:6" ht="14.4" thickTop="1" x14ac:dyDescent="0.25">
      <c r="A9" s="6">
        <v>44347</v>
      </c>
      <c r="B9" s="7"/>
      <c r="C9" s="7"/>
      <c r="D9" s="5">
        <v>0</v>
      </c>
      <c r="E9" s="5"/>
      <c r="F9" s="3"/>
    </row>
    <row r="10" spans="1:6" ht="14.4" thickBot="1" x14ac:dyDescent="0.3">
      <c r="A10" s="24"/>
      <c r="B10" s="30"/>
      <c r="C10" s="28" t="s">
        <v>19</v>
      </c>
      <c r="D10" s="29">
        <f>D9</f>
        <v>0</v>
      </c>
      <c r="E10" s="12"/>
    </row>
    <row r="11" spans="1:6" ht="14.4" thickTop="1" x14ac:dyDescent="0.25">
      <c r="A11" s="6">
        <v>44377</v>
      </c>
      <c r="B11" s="4" t="s">
        <v>94</v>
      </c>
      <c r="C11" s="4" t="s">
        <v>53</v>
      </c>
      <c r="D11" s="5">
        <v>0.3</v>
      </c>
      <c r="E11" s="5"/>
      <c r="F11" s="3"/>
    </row>
    <row r="12" spans="1:6" x14ac:dyDescent="0.25">
      <c r="A12" s="6"/>
      <c r="B12" s="4" t="s">
        <v>94</v>
      </c>
      <c r="C12" s="4" t="s">
        <v>54</v>
      </c>
      <c r="D12" s="5">
        <v>7.0000000000000007E-2</v>
      </c>
      <c r="E12" s="5"/>
    </row>
    <row r="13" spans="1:6" ht="14.4" thickBot="1" x14ac:dyDescent="0.3">
      <c r="A13" s="24"/>
      <c r="B13" s="30"/>
      <c r="C13" s="28" t="s">
        <v>19</v>
      </c>
      <c r="D13" s="29">
        <f>SUM(D11:D12)</f>
        <v>0.37</v>
      </c>
      <c r="E13" s="29"/>
    </row>
    <row r="14" spans="1:6" ht="14.4" thickTop="1" x14ac:dyDescent="0.25">
      <c r="A14" s="6">
        <v>44391</v>
      </c>
      <c r="B14" s="7" t="s">
        <v>71</v>
      </c>
      <c r="C14" s="7"/>
      <c r="D14" s="5">
        <v>15.6</v>
      </c>
      <c r="E14" s="5"/>
    </row>
    <row r="15" spans="1:6" ht="14.4" thickBot="1" x14ac:dyDescent="0.3">
      <c r="A15" s="24"/>
      <c r="B15" s="30"/>
      <c r="C15" s="28" t="s">
        <v>19</v>
      </c>
      <c r="D15" s="29">
        <f>D14</f>
        <v>15.6</v>
      </c>
      <c r="E15" s="29"/>
      <c r="F15" s="3"/>
    </row>
    <row r="16" spans="1:6" ht="14.4" thickTop="1" x14ac:dyDescent="0.25">
      <c r="A16" s="6">
        <v>44420</v>
      </c>
      <c r="B16" s="7" t="s">
        <v>72</v>
      </c>
      <c r="C16" s="4" t="s">
        <v>73</v>
      </c>
      <c r="D16" s="5">
        <v>34.200000000000003</v>
      </c>
      <c r="E16" s="5"/>
      <c r="F16" s="3"/>
    </row>
    <row r="17" spans="1:6" x14ac:dyDescent="0.25">
      <c r="A17" s="6">
        <v>44426</v>
      </c>
      <c r="B17" s="7" t="s">
        <v>158</v>
      </c>
      <c r="C17" s="33" t="s">
        <v>74</v>
      </c>
      <c r="D17" s="5">
        <v>60</v>
      </c>
      <c r="E17" s="5"/>
    </row>
    <row r="18" spans="1:6" x14ac:dyDescent="0.25">
      <c r="A18" s="6">
        <v>44427</v>
      </c>
      <c r="B18" s="7" t="s">
        <v>75</v>
      </c>
      <c r="C18" s="7" t="s">
        <v>76</v>
      </c>
      <c r="D18" s="5">
        <v>851.14</v>
      </c>
      <c r="E18" s="5"/>
    </row>
    <row r="19" spans="1:6" ht="14.4" thickBot="1" x14ac:dyDescent="0.3">
      <c r="A19" s="24"/>
      <c r="B19" s="30"/>
      <c r="C19" s="28" t="s">
        <v>19</v>
      </c>
      <c r="D19" s="29">
        <f>SUM(D16:D18)</f>
        <v>945.34</v>
      </c>
      <c r="E19" s="29"/>
    </row>
    <row r="20" spans="1:6" ht="14.4" thickTop="1" x14ac:dyDescent="0.25">
      <c r="A20" s="6">
        <v>44442</v>
      </c>
      <c r="B20" s="4" t="s">
        <v>94</v>
      </c>
      <c r="C20" s="4" t="s">
        <v>53</v>
      </c>
      <c r="D20" s="8">
        <v>0.36</v>
      </c>
      <c r="E20" s="8"/>
    </row>
    <row r="21" spans="1:6" x14ac:dyDescent="0.25">
      <c r="A21" s="6">
        <v>44442</v>
      </c>
      <c r="B21" s="4" t="s">
        <v>94</v>
      </c>
      <c r="C21" s="4" t="s">
        <v>54</v>
      </c>
      <c r="D21" s="8">
        <v>7.0000000000000007E-2</v>
      </c>
      <c r="E21" s="8"/>
    </row>
    <row r="22" spans="1:6" x14ac:dyDescent="0.25">
      <c r="A22" s="6">
        <v>44449</v>
      </c>
      <c r="B22" s="45" t="s">
        <v>63</v>
      </c>
      <c r="C22" s="4" t="s">
        <v>92</v>
      </c>
      <c r="D22" s="5"/>
      <c r="E22" s="5">
        <v>8405</v>
      </c>
    </row>
    <row r="23" spans="1:6" x14ac:dyDescent="0.25">
      <c r="A23" s="6">
        <v>44468</v>
      </c>
      <c r="B23" s="7" t="s">
        <v>157</v>
      </c>
      <c r="C23" s="7" t="s">
        <v>93</v>
      </c>
      <c r="D23" s="5">
        <v>116</v>
      </c>
      <c r="E23" s="5"/>
    </row>
    <row r="24" spans="1:6" ht="14.4" thickBot="1" x14ac:dyDescent="0.3">
      <c r="A24" s="75" t="s">
        <v>19</v>
      </c>
      <c r="B24" s="75"/>
      <c r="C24" s="75"/>
      <c r="D24" s="29">
        <f>SUM(D20:D23)</f>
        <v>116.43</v>
      </c>
      <c r="E24" s="29"/>
    </row>
    <row r="25" spans="1:6" ht="14.4" thickTop="1" x14ac:dyDescent="0.25">
      <c r="A25" s="43">
        <v>44496</v>
      </c>
      <c r="B25" s="46" t="s">
        <v>101</v>
      </c>
      <c r="C25" s="46" t="s">
        <v>102</v>
      </c>
      <c r="D25" s="8">
        <v>550</v>
      </c>
      <c r="E25" s="8"/>
      <c r="F25" s="9"/>
    </row>
    <row r="26" spans="1:6" ht="14.4" thickBot="1" x14ac:dyDescent="0.3">
      <c r="A26" s="75" t="s">
        <v>19</v>
      </c>
      <c r="B26" s="75"/>
      <c r="C26" s="75"/>
      <c r="D26" s="29">
        <f>D25</f>
        <v>550</v>
      </c>
      <c r="E26" s="29"/>
      <c r="F26" s="9"/>
    </row>
    <row r="27" spans="1:6" ht="14.4" thickTop="1" x14ac:dyDescent="0.25">
      <c r="A27" s="43">
        <v>44530</v>
      </c>
      <c r="B27" s="43"/>
      <c r="C27" s="52"/>
      <c r="D27" s="8">
        <v>0</v>
      </c>
      <c r="E27" s="8"/>
      <c r="F27" s="9"/>
    </row>
    <row r="28" spans="1:6" ht="14.4" thickBot="1" x14ac:dyDescent="0.3">
      <c r="A28" s="53"/>
      <c r="B28" s="53"/>
      <c r="C28" s="51" t="s">
        <v>19</v>
      </c>
      <c r="D28" s="29">
        <f>SUM(D27)</f>
        <v>0</v>
      </c>
      <c r="E28" s="54"/>
      <c r="F28" s="9"/>
    </row>
    <row r="29" spans="1:6" ht="14.4" thickTop="1" x14ac:dyDescent="0.25">
      <c r="A29" s="43">
        <v>44533</v>
      </c>
      <c r="B29" s="46" t="s">
        <v>94</v>
      </c>
      <c r="C29" s="46" t="s">
        <v>120</v>
      </c>
      <c r="D29" s="8">
        <v>0.36</v>
      </c>
      <c r="E29" s="8"/>
      <c r="F29" s="9"/>
    </row>
    <row r="30" spans="1:6" x14ac:dyDescent="0.25">
      <c r="A30" s="43">
        <v>44533</v>
      </c>
      <c r="B30" s="45" t="s">
        <v>94</v>
      </c>
      <c r="C30" s="45" t="s">
        <v>121</v>
      </c>
      <c r="D30" s="8">
        <v>7.0000000000000007E-2</v>
      </c>
      <c r="E30" s="8"/>
      <c r="F30" s="9"/>
    </row>
    <row r="31" spans="1:6" ht="14.4" thickBot="1" x14ac:dyDescent="0.3">
      <c r="A31" s="55"/>
      <c r="B31" s="56"/>
      <c r="C31" s="28" t="s">
        <v>19</v>
      </c>
      <c r="D31" s="29">
        <f>SUM(D29:D30)</f>
        <v>0.43</v>
      </c>
      <c r="E31" s="54"/>
      <c r="F31" s="9"/>
    </row>
    <row r="32" spans="1:6" ht="15" thickTop="1" thickBot="1" x14ac:dyDescent="0.3">
      <c r="A32" s="60">
        <v>44592</v>
      </c>
      <c r="B32" s="61"/>
      <c r="C32" s="62" t="s">
        <v>19</v>
      </c>
      <c r="D32" s="63">
        <v>0</v>
      </c>
      <c r="E32" s="64"/>
      <c r="F32" s="9"/>
    </row>
    <row r="33" spans="1:6" ht="14.4" thickTop="1" x14ac:dyDescent="0.25">
      <c r="A33" s="44">
        <v>44617</v>
      </c>
      <c r="B33" s="45" t="s">
        <v>63</v>
      </c>
      <c r="C33" s="33" t="s">
        <v>136</v>
      </c>
      <c r="D33" s="8">
        <v>1110</v>
      </c>
      <c r="E33" s="8"/>
      <c r="F33" s="9"/>
    </row>
    <row r="34" spans="1:6" ht="14.4" thickBot="1" x14ac:dyDescent="0.3">
      <c r="A34" s="55"/>
      <c r="B34" s="56"/>
      <c r="C34" s="28" t="s">
        <v>19</v>
      </c>
      <c r="D34" s="29">
        <f>D33</f>
        <v>1110</v>
      </c>
      <c r="E34" s="54"/>
      <c r="F34" s="9"/>
    </row>
    <row r="35" spans="1:6" ht="14.4" thickTop="1" x14ac:dyDescent="0.25">
      <c r="A35" s="44">
        <v>44624</v>
      </c>
      <c r="B35" s="46" t="s">
        <v>94</v>
      </c>
      <c r="C35" s="46" t="s">
        <v>120</v>
      </c>
      <c r="D35" s="8">
        <v>0.37</v>
      </c>
      <c r="E35" s="8"/>
      <c r="F35" s="9"/>
    </row>
    <row r="36" spans="1:6" x14ac:dyDescent="0.25">
      <c r="A36" s="44"/>
      <c r="B36" s="45" t="s">
        <v>94</v>
      </c>
      <c r="C36" s="45" t="s">
        <v>121</v>
      </c>
      <c r="D36" s="8">
        <v>0.08</v>
      </c>
      <c r="E36" s="8"/>
      <c r="F36" s="9"/>
    </row>
    <row r="37" spans="1:6" ht="14.4" thickBot="1" x14ac:dyDescent="0.3">
      <c r="A37" s="55"/>
      <c r="B37" s="56"/>
      <c r="C37" s="28" t="s">
        <v>19</v>
      </c>
      <c r="D37" s="29">
        <f>SUM(D35:D36)</f>
        <v>0.45</v>
      </c>
      <c r="E37" s="54"/>
      <c r="F37" s="9"/>
    </row>
    <row r="38" spans="1:6" ht="15" thickTop="1" thickBot="1" x14ac:dyDescent="0.3">
      <c r="A38" s="44"/>
      <c r="B38" s="7"/>
      <c r="C38" s="42" t="s">
        <v>95</v>
      </c>
      <c r="D38" s="63">
        <f>D8+D10+D13+D15+D19+D24+D26+D28+D31+D32+D34+D37</f>
        <v>4261.079999999999</v>
      </c>
      <c r="E38" s="63">
        <f>SUM(E6:E30)</f>
        <v>16810</v>
      </c>
    </row>
    <row r="39" spans="1:6" ht="14.4" thickTop="1" x14ac:dyDescent="0.25">
      <c r="A39" s="6"/>
      <c r="B39" s="48"/>
      <c r="C39" s="7"/>
      <c r="D39" s="5"/>
      <c r="E39" s="5"/>
    </row>
    <row r="40" spans="1:6" ht="14.4" thickBot="1" x14ac:dyDescent="0.3">
      <c r="A40" s="6"/>
      <c r="B40" s="4"/>
      <c r="C40" s="42" t="s">
        <v>96</v>
      </c>
      <c r="D40" s="29">
        <f>D38+E38</f>
        <v>21071.079999999998</v>
      </c>
      <c r="E40" s="27"/>
    </row>
    <row r="41" spans="1:6" ht="14.4" thickTop="1" x14ac:dyDescent="0.25">
      <c r="A41" s="4"/>
      <c r="B41" s="4"/>
      <c r="C41" s="4"/>
      <c r="D41" s="5"/>
      <c r="E41" s="5"/>
    </row>
    <row r="42" spans="1:6" x14ac:dyDescent="0.25">
      <c r="A42" s="4"/>
      <c r="C42" s="31"/>
      <c r="D42" s="27"/>
      <c r="E42" s="27"/>
    </row>
    <row r="43" spans="1:6" x14ac:dyDescent="0.25">
      <c r="D43" s="3"/>
      <c r="E43" s="3"/>
    </row>
    <row r="44" spans="1:6" x14ac:dyDescent="0.25">
      <c r="D44" s="3"/>
      <c r="E44" s="3"/>
    </row>
    <row r="45" spans="1:6" x14ac:dyDescent="0.25">
      <c r="D45" s="3"/>
      <c r="E45" s="3"/>
    </row>
    <row r="46" spans="1:6" x14ac:dyDescent="0.25">
      <c r="D46" s="3"/>
      <c r="E46" s="3"/>
    </row>
    <row r="47" spans="1:6" x14ac:dyDescent="0.25">
      <c r="D47" s="3"/>
      <c r="E47" s="3"/>
    </row>
    <row r="48" spans="1:6" x14ac:dyDescent="0.25">
      <c r="D48" s="3"/>
      <c r="E48" s="3"/>
    </row>
    <row r="49" spans="4:5" x14ac:dyDescent="0.25">
      <c r="D49" s="3"/>
      <c r="E49" s="3"/>
    </row>
    <row r="50" spans="4:5" x14ac:dyDescent="0.25">
      <c r="D50" s="3"/>
      <c r="E50" s="3"/>
    </row>
    <row r="51" spans="4:5" x14ac:dyDescent="0.25">
      <c r="D51" s="3"/>
      <c r="E51" s="3"/>
    </row>
    <row r="52" spans="4:5" x14ac:dyDescent="0.25">
      <c r="D52" s="3"/>
      <c r="E52" s="3"/>
    </row>
    <row r="53" spans="4:5" x14ac:dyDescent="0.25">
      <c r="D53" s="3"/>
      <c r="E53" s="3"/>
    </row>
    <row r="54" spans="4:5" x14ac:dyDescent="0.25">
      <c r="D54" s="3"/>
      <c r="E54" s="3"/>
    </row>
    <row r="55" spans="4:5" x14ac:dyDescent="0.25">
      <c r="D55" s="3"/>
      <c r="E55" s="3"/>
    </row>
    <row r="56" spans="4:5" x14ac:dyDescent="0.25">
      <c r="D56" s="3"/>
      <c r="E56" s="3"/>
    </row>
    <row r="57" spans="4:5" x14ac:dyDescent="0.25">
      <c r="D57" s="3"/>
      <c r="E57" s="3"/>
    </row>
    <row r="58" spans="4:5" x14ac:dyDescent="0.25">
      <c r="D58" s="3"/>
      <c r="E58" s="3"/>
    </row>
    <row r="59" spans="4:5" x14ac:dyDescent="0.25">
      <c r="D59" s="3"/>
      <c r="E59" s="3"/>
    </row>
    <row r="60" spans="4:5" x14ac:dyDescent="0.25">
      <c r="D60" s="3"/>
      <c r="E60" s="3"/>
    </row>
    <row r="61" spans="4:5" x14ac:dyDescent="0.25">
      <c r="D61" s="3"/>
      <c r="E61" s="3"/>
    </row>
    <row r="62" spans="4:5" x14ac:dyDescent="0.25">
      <c r="D62" s="3"/>
      <c r="E62" s="3"/>
    </row>
    <row r="63" spans="4:5" x14ac:dyDescent="0.25">
      <c r="D63" s="3"/>
      <c r="E63" s="3"/>
    </row>
    <row r="64" spans="4:5" x14ac:dyDescent="0.25">
      <c r="D64" s="3"/>
      <c r="E64" s="3"/>
    </row>
    <row r="65" spans="4:5" x14ac:dyDescent="0.25">
      <c r="D65" s="3"/>
      <c r="E65" s="3"/>
    </row>
    <row r="66" spans="4:5" x14ac:dyDescent="0.25">
      <c r="D66" s="3"/>
      <c r="E66" s="3"/>
    </row>
    <row r="67" spans="4:5" x14ac:dyDescent="0.25">
      <c r="D67" s="3"/>
      <c r="E67" s="3"/>
    </row>
    <row r="68" spans="4:5" x14ac:dyDescent="0.25">
      <c r="D68" s="3"/>
      <c r="E68" s="3"/>
    </row>
    <row r="69" spans="4:5" x14ac:dyDescent="0.25">
      <c r="D69" s="3"/>
      <c r="E69" s="3"/>
    </row>
    <row r="70" spans="4:5" x14ac:dyDescent="0.25">
      <c r="D70" s="3"/>
      <c r="E70" s="3"/>
    </row>
    <row r="71" spans="4:5" x14ac:dyDescent="0.25">
      <c r="D71" s="3"/>
      <c r="E71" s="3"/>
    </row>
    <row r="72" spans="4:5" x14ac:dyDescent="0.25">
      <c r="D72" s="3"/>
      <c r="E72" s="3"/>
    </row>
    <row r="73" spans="4:5" x14ac:dyDescent="0.25">
      <c r="D73" s="3"/>
      <c r="E73" s="3"/>
    </row>
    <row r="74" spans="4:5" x14ac:dyDescent="0.25">
      <c r="D74" s="3"/>
      <c r="E74" s="3"/>
    </row>
    <row r="75" spans="4:5" x14ac:dyDescent="0.25">
      <c r="D75" s="3"/>
      <c r="E75" s="3"/>
    </row>
    <row r="76" spans="4:5" x14ac:dyDescent="0.25">
      <c r="D76" s="3"/>
      <c r="E76" s="3"/>
    </row>
    <row r="77" spans="4:5" x14ac:dyDescent="0.25">
      <c r="D77" s="3"/>
      <c r="E77" s="3"/>
    </row>
    <row r="78" spans="4:5" x14ac:dyDescent="0.25">
      <c r="D78" s="3"/>
      <c r="E78" s="3"/>
    </row>
  </sheetData>
  <mergeCells count="2">
    <mergeCell ref="A24:C24"/>
    <mergeCell ref="A26:C26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186E-CDA6-4815-9342-38BC28AA0482}">
  <sheetPr>
    <pageSetUpPr fitToPage="1"/>
  </sheetPr>
  <dimension ref="A1:N251"/>
  <sheetViews>
    <sheetView tabSelected="1" zoomScale="79" zoomScaleNormal="79" workbookViewId="0">
      <selection activeCell="C8" sqref="C8"/>
    </sheetView>
  </sheetViews>
  <sheetFormatPr defaultRowHeight="13.8" x14ac:dyDescent="0.25"/>
  <cols>
    <col min="1" max="1" width="9.8984375" bestFit="1" customWidth="1"/>
    <col min="2" max="2" width="9.796875" customWidth="1"/>
    <col min="3" max="3" width="28.59765625" customWidth="1"/>
    <col min="4" max="4" width="27.09765625" bestFit="1" customWidth="1"/>
    <col min="5" max="5" width="11.69921875" customWidth="1"/>
    <col min="6" max="7" width="8.796875" customWidth="1"/>
    <col min="8" max="8" width="12.69921875" customWidth="1"/>
    <col min="9" max="9" width="10.19921875" customWidth="1"/>
    <col min="10" max="14" width="8.796875" customWidth="1"/>
  </cols>
  <sheetData>
    <row r="1" spans="1:14" x14ac:dyDescent="0.25">
      <c r="A1" s="81" t="s">
        <v>159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3.8" customHeight="1" x14ac:dyDescent="0.25">
      <c r="A4" s="77" t="s">
        <v>0</v>
      </c>
      <c r="B4" s="82" t="s">
        <v>1</v>
      </c>
      <c r="C4" s="80" t="s">
        <v>2</v>
      </c>
      <c r="D4" s="80" t="s">
        <v>3</v>
      </c>
      <c r="E4" s="77" t="s">
        <v>4</v>
      </c>
      <c r="F4" s="77" t="s">
        <v>18</v>
      </c>
      <c r="G4" s="77" t="s">
        <v>5</v>
      </c>
      <c r="H4" s="77" t="s">
        <v>6</v>
      </c>
      <c r="I4" s="78" t="s">
        <v>7</v>
      </c>
      <c r="J4" s="77" t="s">
        <v>8</v>
      </c>
      <c r="K4" s="76" t="s">
        <v>9</v>
      </c>
      <c r="L4" s="76" t="s">
        <v>10</v>
      </c>
      <c r="M4" s="76" t="s">
        <v>11</v>
      </c>
      <c r="N4" s="76" t="s">
        <v>12</v>
      </c>
    </row>
    <row r="5" spans="1:14" x14ac:dyDescent="0.25">
      <c r="A5" s="77"/>
      <c r="B5" s="82"/>
      <c r="C5" s="80"/>
      <c r="D5" s="80"/>
      <c r="E5" s="77"/>
      <c r="F5" s="77"/>
      <c r="G5" s="77"/>
      <c r="H5" s="77"/>
      <c r="I5" s="78"/>
      <c r="J5" s="77"/>
      <c r="K5" s="76"/>
      <c r="L5" s="76"/>
      <c r="M5" s="76"/>
      <c r="N5" s="76"/>
    </row>
    <row r="6" spans="1:14" x14ac:dyDescent="0.25">
      <c r="A6" s="77"/>
      <c r="B6" s="82"/>
      <c r="C6" s="80"/>
      <c r="D6" s="80"/>
      <c r="E6" s="77"/>
      <c r="F6" s="77"/>
      <c r="G6" s="77"/>
      <c r="H6" s="77"/>
      <c r="I6" s="78"/>
      <c r="J6" s="77"/>
      <c r="K6" s="76"/>
      <c r="L6" s="76"/>
      <c r="M6" s="76"/>
      <c r="N6" s="76"/>
    </row>
    <row r="7" spans="1:14" x14ac:dyDescent="0.25">
      <c r="A7" s="17">
        <v>44314</v>
      </c>
      <c r="B7" s="13" t="s">
        <v>20</v>
      </c>
      <c r="C7" s="14" t="s">
        <v>21</v>
      </c>
      <c r="D7" s="14" t="s">
        <v>22</v>
      </c>
      <c r="E7" s="16">
        <v>92.65</v>
      </c>
      <c r="F7" s="16"/>
      <c r="G7" s="16"/>
      <c r="H7" s="16"/>
      <c r="I7" s="16"/>
      <c r="J7" s="16"/>
      <c r="K7" s="16"/>
      <c r="L7" s="16">
        <v>92.65</v>
      </c>
      <c r="M7" s="16"/>
      <c r="N7" s="16"/>
    </row>
    <row r="8" spans="1:14" x14ac:dyDescent="0.25">
      <c r="A8" s="17">
        <v>44314</v>
      </c>
      <c r="B8" s="13" t="s">
        <v>20</v>
      </c>
      <c r="C8" s="14" t="s">
        <v>23</v>
      </c>
      <c r="D8" s="14" t="s">
        <v>25</v>
      </c>
      <c r="E8" s="16">
        <v>37.72</v>
      </c>
      <c r="F8" s="16"/>
      <c r="G8" s="16"/>
      <c r="H8" s="16">
        <v>35.92</v>
      </c>
      <c r="I8" s="16"/>
      <c r="J8" s="16"/>
      <c r="K8" s="16"/>
      <c r="L8" s="16"/>
      <c r="M8" s="16"/>
      <c r="N8" s="16">
        <v>1.8</v>
      </c>
    </row>
    <row r="9" spans="1:14" x14ac:dyDescent="0.25">
      <c r="A9" s="17">
        <v>44314</v>
      </c>
      <c r="B9" s="13" t="s">
        <v>20</v>
      </c>
      <c r="C9" s="14" t="s">
        <v>23</v>
      </c>
      <c r="D9" s="18" t="s">
        <v>24</v>
      </c>
      <c r="E9" s="16">
        <v>49.5</v>
      </c>
      <c r="F9" s="16"/>
      <c r="G9" s="16"/>
      <c r="H9" s="16">
        <v>41.25</v>
      </c>
      <c r="I9" s="16"/>
      <c r="J9" s="16"/>
      <c r="K9" s="16"/>
      <c r="L9" s="16"/>
      <c r="M9" s="16"/>
      <c r="N9" s="16">
        <v>8.25</v>
      </c>
    </row>
    <row r="10" spans="1:14" x14ac:dyDescent="0.25">
      <c r="A10" s="17">
        <v>44314</v>
      </c>
      <c r="B10" s="13" t="s">
        <v>20</v>
      </c>
      <c r="C10" s="14" t="s">
        <v>26</v>
      </c>
      <c r="D10" s="14" t="s">
        <v>27</v>
      </c>
      <c r="E10" s="16">
        <v>85</v>
      </c>
      <c r="F10" s="16">
        <v>85</v>
      </c>
      <c r="G10" s="16"/>
      <c r="H10" s="16"/>
      <c r="I10" s="16"/>
      <c r="J10" s="16"/>
      <c r="K10" s="16"/>
      <c r="L10" s="16"/>
      <c r="M10" s="16"/>
      <c r="N10" s="16"/>
    </row>
    <row r="11" spans="1:14" x14ac:dyDescent="0.25">
      <c r="A11" s="19"/>
      <c r="B11" s="20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17">
        <v>44320</v>
      </c>
      <c r="B12" s="13" t="s">
        <v>20</v>
      </c>
      <c r="C12" s="14" t="s">
        <v>28</v>
      </c>
      <c r="D12" s="14" t="s">
        <v>31</v>
      </c>
      <c r="E12" s="16">
        <v>201.54</v>
      </c>
      <c r="F12" s="16"/>
      <c r="G12" s="16"/>
      <c r="H12" s="16"/>
      <c r="I12" s="16"/>
      <c r="J12" s="16">
        <v>167.95</v>
      </c>
      <c r="K12" s="16"/>
      <c r="L12" s="16"/>
      <c r="M12" s="16"/>
      <c r="N12" s="16">
        <v>33.590000000000003</v>
      </c>
    </row>
    <row r="13" spans="1:14" x14ac:dyDescent="0.25">
      <c r="A13" s="17">
        <v>44320</v>
      </c>
      <c r="B13" s="13" t="s">
        <v>20</v>
      </c>
      <c r="C13" s="14" t="s">
        <v>28</v>
      </c>
      <c r="D13" s="14" t="s">
        <v>32</v>
      </c>
      <c r="E13" s="16">
        <v>516.6</v>
      </c>
      <c r="F13" s="16"/>
      <c r="G13" s="16"/>
      <c r="H13" s="16"/>
      <c r="I13" s="16"/>
      <c r="J13" s="16">
        <v>430.5</v>
      </c>
      <c r="K13" s="16"/>
      <c r="L13" s="16"/>
      <c r="M13" s="16"/>
      <c r="N13" s="16">
        <v>86.1</v>
      </c>
    </row>
    <row r="14" spans="1:14" x14ac:dyDescent="0.25">
      <c r="A14" s="17">
        <v>44320</v>
      </c>
      <c r="B14" s="13" t="s">
        <v>20</v>
      </c>
      <c r="C14" s="23" t="s">
        <v>29</v>
      </c>
      <c r="D14" s="14" t="s">
        <v>30</v>
      </c>
      <c r="E14" s="16">
        <v>430.5</v>
      </c>
      <c r="F14" s="16"/>
      <c r="G14" s="16"/>
      <c r="H14" s="16"/>
      <c r="I14" s="16"/>
      <c r="J14" s="16"/>
      <c r="K14" s="16">
        <v>430.5</v>
      </c>
      <c r="L14" s="16"/>
      <c r="M14" s="16"/>
      <c r="N14" s="16"/>
    </row>
    <row r="15" spans="1:14" x14ac:dyDescent="0.25">
      <c r="A15" s="17">
        <v>44341</v>
      </c>
      <c r="B15" s="13" t="s">
        <v>20</v>
      </c>
      <c r="C15" s="26" t="s">
        <v>36</v>
      </c>
      <c r="D15" s="15" t="s">
        <v>37</v>
      </c>
      <c r="E15" s="16">
        <v>500.85</v>
      </c>
      <c r="F15" s="16">
        <v>500.85</v>
      </c>
      <c r="G15" s="16"/>
      <c r="H15" s="16"/>
      <c r="I15" s="16"/>
      <c r="J15" s="16"/>
      <c r="K15" s="16"/>
      <c r="L15" s="16"/>
      <c r="M15" s="16"/>
      <c r="N15" s="16"/>
    </row>
    <row r="16" spans="1:14" x14ac:dyDescent="0.25">
      <c r="A16" s="17">
        <v>44341</v>
      </c>
      <c r="B16" s="13" t="s">
        <v>20</v>
      </c>
      <c r="C16" s="14" t="s">
        <v>23</v>
      </c>
      <c r="D16" s="14" t="s">
        <v>38</v>
      </c>
      <c r="E16" s="16">
        <v>36.5</v>
      </c>
      <c r="F16" s="16"/>
      <c r="G16" s="16"/>
      <c r="H16" s="16">
        <v>34.76</v>
      </c>
      <c r="I16" s="16"/>
      <c r="J16" s="16"/>
      <c r="K16" s="16"/>
      <c r="L16" s="16"/>
      <c r="M16" s="16"/>
      <c r="N16" s="16">
        <v>1.74</v>
      </c>
    </row>
    <row r="17" spans="1:14" x14ac:dyDescent="0.25">
      <c r="A17" s="19"/>
      <c r="B17" s="20"/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17">
        <v>44354</v>
      </c>
      <c r="B18" s="13" t="s">
        <v>20</v>
      </c>
      <c r="C18" s="23" t="s">
        <v>29</v>
      </c>
      <c r="D18" s="14" t="s">
        <v>39</v>
      </c>
      <c r="E18" s="16">
        <v>430.5</v>
      </c>
      <c r="F18" s="16"/>
      <c r="G18" s="16"/>
      <c r="H18" s="16"/>
      <c r="I18" s="16"/>
      <c r="J18" s="16"/>
      <c r="K18" s="16">
        <v>430.5</v>
      </c>
      <c r="L18" s="16"/>
      <c r="M18" s="16"/>
      <c r="N18" s="16"/>
    </row>
    <row r="19" spans="1:14" x14ac:dyDescent="0.25">
      <c r="A19" s="17">
        <v>44354</v>
      </c>
      <c r="B19" s="13" t="s">
        <v>20</v>
      </c>
      <c r="C19" s="14" t="s">
        <v>28</v>
      </c>
      <c r="D19" s="14" t="s">
        <v>40</v>
      </c>
      <c r="E19" s="16">
        <v>344.4</v>
      </c>
      <c r="F19" s="16"/>
      <c r="G19" s="16"/>
      <c r="H19" s="16"/>
      <c r="I19" s="16"/>
      <c r="J19" s="16">
        <v>287</v>
      </c>
      <c r="K19" s="16"/>
      <c r="L19" s="16"/>
      <c r="M19" s="16"/>
      <c r="N19" s="16">
        <v>57.4</v>
      </c>
    </row>
    <row r="20" spans="1:14" x14ac:dyDescent="0.25">
      <c r="A20" s="17">
        <v>44354</v>
      </c>
      <c r="B20" s="13" t="s">
        <v>20</v>
      </c>
      <c r="C20" s="14" t="s">
        <v>41</v>
      </c>
      <c r="D20" s="14" t="s">
        <v>78</v>
      </c>
      <c r="E20" s="16">
        <v>64.989999999999995</v>
      </c>
      <c r="F20" s="16">
        <v>64.989999999999995</v>
      </c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17">
        <v>44354</v>
      </c>
      <c r="B21" s="13" t="s">
        <v>20</v>
      </c>
      <c r="C21" s="14" t="s">
        <v>42</v>
      </c>
      <c r="D21" s="14" t="s">
        <v>43</v>
      </c>
      <c r="E21" s="16">
        <v>185.4</v>
      </c>
      <c r="F21" s="16">
        <v>154.5</v>
      </c>
      <c r="G21" s="16"/>
      <c r="H21" s="16"/>
      <c r="I21" s="16"/>
      <c r="J21" s="16"/>
      <c r="K21" s="16"/>
      <c r="L21" s="16"/>
      <c r="M21" s="16"/>
      <c r="N21" s="16">
        <v>30.9</v>
      </c>
    </row>
    <row r="22" spans="1:14" x14ac:dyDescent="0.25">
      <c r="A22" s="17">
        <v>44362</v>
      </c>
      <c r="B22" s="13" t="s">
        <v>20</v>
      </c>
      <c r="C22" s="14" t="s">
        <v>23</v>
      </c>
      <c r="D22" s="14" t="s">
        <v>44</v>
      </c>
      <c r="E22" s="16">
        <v>37.72</v>
      </c>
      <c r="F22" s="16"/>
      <c r="G22" s="16"/>
      <c r="H22" s="16">
        <v>35.92</v>
      </c>
      <c r="I22" s="16"/>
      <c r="J22" s="16"/>
      <c r="K22" s="16"/>
      <c r="L22" s="16"/>
      <c r="M22" s="16"/>
      <c r="N22" s="16">
        <v>1.8</v>
      </c>
    </row>
    <row r="23" spans="1:14" x14ac:dyDescent="0.25">
      <c r="A23" s="17">
        <v>44376</v>
      </c>
      <c r="B23" s="13" t="s">
        <v>20</v>
      </c>
      <c r="C23" s="14" t="s">
        <v>45</v>
      </c>
      <c r="D23" s="14" t="s">
        <v>46</v>
      </c>
      <c r="E23" s="16">
        <v>190.8</v>
      </c>
      <c r="F23" s="16"/>
      <c r="G23" s="16">
        <v>190.8</v>
      </c>
      <c r="H23" s="16"/>
      <c r="I23" s="16"/>
      <c r="J23" s="16"/>
      <c r="K23" s="16"/>
      <c r="L23" s="16"/>
      <c r="M23" s="16"/>
      <c r="N23" s="16"/>
    </row>
    <row r="24" spans="1:14" x14ac:dyDescent="0.25">
      <c r="A24" s="17">
        <v>44376</v>
      </c>
      <c r="B24" s="13" t="s">
        <v>20</v>
      </c>
      <c r="C24" s="14" t="s">
        <v>157</v>
      </c>
      <c r="D24" s="14" t="s">
        <v>139</v>
      </c>
      <c r="E24" s="16">
        <v>838.92</v>
      </c>
      <c r="F24" s="16">
        <v>75</v>
      </c>
      <c r="G24" s="16">
        <f>E24-F24</f>
        <v>763.92</v>
      </c>
      <c r="H24" s="16"/>
      <c r="I24" s="16"/>
      <c r="J24" s="16"/>
      <c r="K24" s="16"/>
      <c r="L24" s="16"/>
      <c r="M24" s="16"/>
      <c r="N24" s="16"/>
    </row>
    <row r="25" spans="1:14" x14ac:dyDescent="0.25">
      <c r="A25" s="17">
        <v>44376</v>
      </c>
      <c r="B25" s="13" t="s">
        <v>20</v>
      </c>
      <c r="C25" s="14" t="s">
        <v>23</v>
      </c>
      <c r="D25" s="14" t="s">
        <v>47</v>
      </c>
      <c r="E25" s="16">
        <v>49.5</v>
      </c>
      <c r="F25" s="16"/>
      <c r="G25" s="16"/>
      <c r="H25" s="16">
        <v>41.25</v>
      </c>
      <c r="I25" s="16"/>
      <c r="J25" s="16"/>
      <c r="K25" s="16"/>
      <c r="L25" s="16"/>
      <c r="M25" s="16"/>
      <c r="N25" s="16">
        <v>8.25</v>
      </c>
    </row>
    <row r="26" spans="1:14" x14ac:dyDescent="0.25">
      <c r="A26" s="19"/>
      <c r="B26" s="20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17">
        <v>44382</v>
      </c>
      <c r="B27" s="13" t="s">
        <v>20</v>
      </c>
      <c r="C27" s="14" t="s">
        <v>28</v>
      </c>
      <c r="D27" s="14" t="s">
        <v>48</v>
      </c>
      <c r="E27" s="16">
        <v>344.4</v>
      </c>
      <c r="F27" s="16"/>
      <c r="G27" s="16"/>
      <c r="H27" s="16"/>
      <c r="I27" s="16"/>
      <c r="J27" s="16">
        <v>287</v>
      </c>
      <c r="K27" s="16"/>
      <c r="L27" s="16"/>
      <c r="M27" s="16"/>
      <c r="N27" s="16">
        <v>57.4</v>
      </c>
    </row>
    <row r="28" spans="1:14" x14ac:dyDescent="0.25">
      <c r="A28" s="17">
        <v>44382</v>
      </c>
      <c r="B28" s="13" t="s">
        <v>20</v>
      </c>
      <c r="C28" s="23" t="s">
        <v>29</v>
      </c>
      <c r="D28" s="14" t="s">
        <v>49</v>
      </c>
      <c r="E28" s="16">
        <v>430.5</v>
      </c>
      <c r="F28" s="16"/>
      <c r="G28" s="16"/>
      <c r="H28" s="16"/>
      <c r="I28" s="16"/>
      <c r="J28" s="16"/>
      <c r="K28" s="16">
        <v>430.5</v>
      </c>
      <c r="L28" s="16"/>
      <c r="M28" s="16"/>
      <c r="N28" s="16"/>
    </row>
    <row r="29" spans="1:14" x14ac:dyDescent="0.25">
      <c r="A29" s="17">
        <v>44382</v>
      </c>
      <c r="B29" s="13" t="s">
        <v>20</v>
      </c>
      <c r="C29" s="14" t="s">
        <v>157</v>
      </c>
      <c r="D29" s="14" t="s">
        <v>50</v>
      </c>
      <c r="E29" s="16">
        <v>7.4</v>
      </c>
      <c r="F29" s="16">
        <v>7.4</v>
      </c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7">
        <v>44382</v>
      </c>
      <c r="B30" s="13" t="s">
        <v>20</v>
      </c>
      <c r="C30" s="14" t="s">
        <v>157</v>
      </c>
      <c r="D30" s="14" t="s">
        <v>51</v>
      </c>
      <c r="E30" s="16">
        <v>21.98</v>
      </c>
      <c r="F30" s="16">
        <v>21.98</v>
      </c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17">
        <v>44382</v>
      </c>
      <c r="B31" s="13" t="s">
        <v>20</v>
      </c>
      <c r="C31" s="14" t="s">
        <v>157</v>
      </c>
      <c r="D31" s="14" t="s">
        <v>52</v>
      </c>
      <c r="E31" s="16">
        <v>28.89</v>
      </c>
      <c r="F31" s="16">
        <v>28.89</v>
      </c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7">
        <v>44389</v>
      </c>
      <c r="B32" s="13" t="s">
        <v>20</v>
      </c>
      <c r="C32" s="14" t="s">
        <v>23</v>
      </c>
      <c r="D32" s="14" t="s">
        <v>55</v>
      </c>
      <c r="E32" s="16">
        <v>36.5</v>
      </c>
      <c r="F32" s="16"/>
      <c r="G32" s="16"/>
      <c r="H32" s="16">
        <v>34.76</v>
      </c>
      <c r="I32" s="16"/>
      <c r="J32" s="16"/>
      <c r="K32" s="16"/>
      <c r="L32" s="16"/>
      <c r="M32" s="16"/>
      <c r="N32" s="16">
        <v>1.74</v>
      </c>
    </row>
    <row r="33" spans="1:14" x14ac:dyDescent="0.25">
      <c r="A33" s="19"/>
      <c r="B33" s="20"/>
      <c r="C33" s="21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17">
        <v>44411</v>
      </c>
      <c r="B34" s="13" t="s">
        <v>20</v>
      </c>
      <c r="C34" s="14" t="s">
        <v>56</v>
      </c>
      <c r="D34" s="14" t="s">
        <v>22</v>
      </c>
      <c r="E34" s="16">
        <v>20</v>
      </c>
      <c r="F34" s="16"/>
      <c r="G34" s="16"/>
      <c r="H34" s="16"/>
      <c r="I34" s="16"/>
      <c r="J34" s="16"/>
      <c r="K34" s="16"/>
      <c r="L34" s="16">
        <v>20</v>
      </c>
      <c r="M34" s="16"/>
      <c r="N34" s="16"/>
    </row>
    <row r="35" spans="1:14" x14ac:dyDescent="0.25">
      <c r="A35" s="17">
        <v>44411</v>
      </c>
      <c r="B35" s="13" t="s">
        <v>20</v>
      </c>
      <c r="C35" s="14" t="s">
        <v>28</v>
      </c>
      <c r="D35" s="14" t="s">
        <v>57</v>
      </c>
      <c r="E35" s="16">
        <v>344.4</v>
      </c>
      <c r="F35" s="16"/>
      <c r="G35" s="16"/>
      <c r="H35" s="16"/>
      <c r="I35" s="16"/>
      <c r="J35" s="16">
        <v>287</v>
      </c>
      <c r="K35" s="16"/>
      <c r="L35" s="16"/>
      <c r="M35" s="16"/>
      <c r="N35" s="16">
        <v>57.4</v>
      </c>
    </row>
    <row r="36" spans="1:14" x14ac:dyDescent="0.25">
      <c r="A36" s="17">
        <v>44411</v>
      </c>
      <c r="B36" s="13" t="s">
        <v>20</v>
      </c>
      <c r="C36" s="23" t="s">
        <v>29</v>
      </c>
      <c r="D36" s="14" t="s">
        <v>58</v>
      </c>
      <c r="E36" s="16">
        <v>430.5</v>
      </c>
      <c r="F36" s="16"/>
      <c r="G36" s="16"/>
      <c r="H36" s="16"/>
      <c r="I36" s="16"/>
      <c r="J36" s="16"/>
      <c r="K36" s="16">
        <v>430.5</v>
      </c>
      <c r="L36" s="16"/>
      <c r="M36" s="16"/>
      <c r="N36" s="16"/>
    </row>
    <row r="37" spans="1:14" x14ac:dyDescent="0.25">
      <c r="A37" s="17">
        <v>44413</v>
      </c>
      <c r="B37" s="13" t="s">
        <v>20</v>
      </c>
      <c r="C37" s="14" t="s">
        <v>23</v>
      </c>
      <c r="D37" s="14" t="s">
        <v>59</v>
      </c>
      <c r="E37" s="16">
        <v>37.72</v>
      </c>
      <c r="F37" s="16"/>
      <c r="G37" s="16"/>
      <c r="H37" s="16">
        <v>35.92</v>
      </c>
      <c r="I37" s="16"/>
      <c r="J37" s="16"/>
      <c r="K37" s="16"/>
      <c r="L37" s="16"/>
      <c r="M37" s="16"/>
      <c r="N37" s="16">
        <v>1.8</v>
      </c>
    </row>
    <row r="38" spans="1:14" x14ac:dyDescent="0.25">
      <c r="A38" s="17">
        <v>44420</v>
      </c>
      <c r="B38" s="13" t="s">
        <v>20</v>
      </c>
      <c r="C38" s="14" t="s">
        <v>21</v>
      </c>
      <c r="D38" s="14" t="s">
        <v>60</v>
      </c>
      <c r="E38" s="16">
        <v>120</v>
      </c>
      <c r="F38" s="16">
        <v>120</v>
      </c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17">
        <v>44420</v>
      </c>
      <c r="B39" s="13" t="s">
        <v>20</v>
      </c>
      <c r="C39" s="14" t="s">
        <v>157</v>
      </c>
      <c r="D39" s="32" t="s">
        <v>79</v>
      </c>
      <c r="E39" s="16">
        <v>13.8</v>
      </c>
      <c r="F39" s="16">
        <v>13.8</v>
      </c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17">
        <v>44420</v>
      </c>
      <c r="B40" s="13" t="s">
        <v>20</v>
      </c>
      <c r="C40" s="14" t="s">
        <v>157</v>
      </c>
      <c r="D40" s="14" t="s">
        <v>61</v>
      </c>
      <c r="E40" s="16">
        <v>2.25</v>
      </c>
      <c r="F40" s="16">
        <v>2.25</v>
      </c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17">
        <v>44426</v>
      </c>
      <c r="B41" s="13" t="s">
        <v>20</v>
      </c>
      <c r="C41" s="14" t="s">
        <v>157</v>
      </c>
      <c r="D41" s="14" t="s">
        <v>62</v>
      </c>
      <c r="E41" s="16">
        <v>41.19</v>
      </c>
      <c r="F41" s="16">
        <v>41.19</v>
      </c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17">
        <v>44434</v>
      </c>
      <c r="B42" s="13" t="s">
        <v>20</v>
      </c>
      <c r="C42" s="14" t="s">
        <v>63</v>
      </c>
      <c r="D42" s="14" t="s">
        <v>64</v>
      </c>
      <c r="E42" s="16">
        <v>93.96</v>
      </c>
      <c r="F42" s="16">
        <v>93.96</v>
      </c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19"/>
      <c r="B43" s="20"/>
      <c r="C43" s="21"/>
      <c r="D43" s="21"/>
      <c r="E43" s="22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s="17">
        <v>44442</v>
      </c>
      <c r="B44" s="13" t="s">
        <v>20</v>
      </c>
      <c r="C44" s="14" t="s">
        <v>65</v>
      </c>
      <c r="D44" s="14" t="s">
        <v>66</v>
      </c>
      <c r="E44" s="40">
        <v>576</v>
      </c>
      <c r="F44" s="16"/>
      <c r="G44" s="16"/>
      <c r="H44" s="16"/>
      <c r="I44" s="16">
        <v>490</v>
      </c>
      <c r="J44" s="16"/>
      <c r="K44" s="16"/>
      <c r="L44" s="16"/>
      <c r="M44" s="16"/>
      <c r="N44" s="16">
        <v>86</v>
      </c>
    </row>
    <row r="45" spans="1:14" x14ac:dyDescent="0.25">
      <c r="A45" s="17">
        <v>44442</v>
      </c>
      <c r="B45" s="13" t="s">
        <v>20</v>
      </c>
      <c r="C45" s="18" t="s">
        <v>67</v>
      </c>
      <c r="D45" s="14" t="s">
        <v>68</v>
      </c>
      <c r="E45" s="40">
        <v>50</v>
      </c>
      <c r="F45" s="16">
        <v>50</v>
      </c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17">
        <v>44442</v>
      </c>
      <c r="B46" s="13" t="s">
        <v>20</v>
      </c>
      <c r="C46" s="14" t="s">
        <v>28</v>
      </c>
      <c r="D46" s="14" t="s">
        <v>69</v>
      </c>
      <c r="E46" s="40">
        <v>344.4</v>
      </c>
      <c r="F46" s="16"/>
      <c r="G46" s="16"/>
      <c r="H46" s="16"/>
      <c r="I46" s="16"/>
      <c r="J46" s="16">
        <v>287</v>
      </c>
      <c r="K46" s="16"/>
      <c r="L46" s="16"/>
      <c r="M46" s="16"/>
      <c r="N46" s="16">
        <v>57.4</v>
      </c>
    </row>
    <row r="47" spans="1:14" x14ac:dyDescent="0.25">
      <c r="A47" s="17">
        <v>44442</v>
      </c>
      <c r="B47" s="13" t="s">
        <v>20</v>
      </c>
      <c r="C47" s="23" t="s">
        <v>29</v>
      </c>
      <c r="D47" s="14" t="s">
        <v>70</v>
      </c>
      <c r="E47" s="40">
        <v>430.5</v>
      </c>
      <c r="F47" s="16"/>
      <c r="G47" s="16"/>
      <c r="H47" s="16"/>
      <c r="I47" s="16"/>
      <c r="J47" s="16"/>
      <c r="K47" s="16">
        <v>430.5</v>
      </c>
      <c r="L47" s="16"/>
      <c r="M47" s="16"/>
      <c r="N47" s="16"/>
    </row>
    <row r="48" spans="1:14" x14ac:dyDescent="0.25">
      <c r="A48" s="17">
        <v>44467</v>
      </c>
      <c r="B48" s="13" t="s">
        <v>20</v>
      </c>
      <c r="C48" s="23" t="s">
        <v>158</v>
      </c>
      <c r="D48" s="14" t="s">
        <v>77</v>
      </c>
      <c r="E48" s="40">
        <v>9.44</v>
      </c>
      <c r="F48" s="16">
        <v>9.44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17">
        <v>44467</v>
      </c>
      <c r="B49" s="13" t="s">
        <v>20</v>
      </c>
      <c r="C49" s="23" t="s">
        <v>158</v>
      </c>
      <c r="D49" s="14" t="s">
        <v>80</v>
      </c>
      <c r="E49" s="40">
        <v>60</v>
      </c>
      <c r="F49" s="16">
        <v>60</v>
      </c>
      <c r="G49" s="16"/>
      <c r="H49" s="16"/>
      <c r="I49" s="16"/>
      <c r="J49" s="16"/>
      <c r="K49" s="16"/>
      <c r="L49" s="16"/>
      <c r="M49" s="16"/>
      <c r="N49" s="16"/>
    </row>
    <row r="50" spans="1:14" x14ac:dyDescent="0.25">
      <c r="A50" s="17">
        <v>44467</v>
      </c>
      <c r="B50" s="13" t="s">
        <v>20</v>
      </c>
      <c r="C50" s="14" t="s">
        <v>23</v>
      </c>
      <c r="D50" s="18" t="s">
        <v>24</v>
      </c>
      <c r="E50" s="40">
        <v>49.5</v>
      </c>
      <c r="F50" s="16"/>
      <c r="G50" s="16"/>
      <c r="H50" s="16">
        <v>41.25</v>
      </c>
      <c r="I50" s="16"/>
      <c r="J50" s="16"/>
      <c r="K50" s="16"/>
      <c r="L50" s="16"/>
      <c r="M50" s="16"/>
      <c r="N50" s="16">
        <v>8.25</v>
      </c>
    </row>
    <row r="51" spans="1:14" x14ac:dyDescent="0.25">
      <c r="A51" s="17">
        <v>44468</v>
      </c>
      <c r="B51" s="13" t="s">
        <v>20</v>
      </c>
      <c r="C51" s="14" t="s">
        <v>45</v>
      </c>
      <c r="D51" s="14" t="s">
        <v>81</v>
      </c>
      <c r="E51" s="40">
        <v>191</v>
      </c>
      <c r="F51" s="16"/>
      <c r="G51" s="16">
        <v>191</v>
      </c>
      <c r="H51" s="16"/>
      <c r="I51" s="16"/>
      <c r="J51" s="16"/>
      <c r="K51" s="16"/>
      <c r="L51" s="16"/>
      <c r="M51" s="16"/>
      <c r="N51" s="16"/>
    </row>
    <row r="52" spans="1:14" x14ac:dyDescent="0.25">
      <c r="A52" s="35">
        <v>44468</v>
      </c>
      <c r="B52" s="36" t="s">
        <v>20</v>
      </c>
      <c r="C52" s="14" t="s">
        <v>157</v>
      </c>
      <c r="D52" s="38" t="s">
        <v>140</v>
      </c>
      <c r="E52" s="37">
        <v>954.72</v>
      </c>
      <c r="F52" s="37">
        <v>75</v>
      </c>
      <c r="G52" s="37">
        <f>E52-F52</f>
        <v>879.72</v>
      </c>
      <c r="H52" s="37"/>
      <c r="I52" s="37"/>
      <c r="J52" s="37"/>
      <c r="K52" s="37"/>
      <c r="L52" s="37"/>
      <c r="M52" s="37"/>
      <c r="N52" s="37"/>
    </row>
    <row r="53" spans="1:14" x14ac:dyDescent="0.25">
      <c r="A53" s="17">
        <v>44468</v>
      </c>
      <c r="B53" s="13" t="s">
        <v>20</v>
      </c>
      <c r="C53" s="14" t="s">
        <v>82</v>
      </c>
      <c r="D53" s="18" t="s">
        <v>83</v>
      </c>
      <c r="E53" s="16">
        <v>1600</v>
      </c>
      <c r="F53" s="16"/>
      <c r="G53" s="16"/>
      <c r="H53" s="16"/>
      <c r="I53" s="16">
        <v>1600</v>
      </c>
      <c r="J53" s="16"/>
      <c r="K53" s="16"/>
      <c r="L53" s="16"/>
      <c r="M53" s="16"/>
      <c r="N53" s="16"/>
    </row>
    <row r="54" spans="1:14" x14ac:dyDescent="0.25">
      <c r="A54" s="17">
        <v>44469</v>
      </c>
      <c r="B54" s="13" t="s">
        <v>20</v>
      </c>
      <c r="C54" s="14" t="s">
        <v>23</v>
      </c>
      <c r="D54" s="14" t="s">
        <v>84</v>
      </c>
      <c r="E54" s="40">
        <v>37.72</v>
      </c>
      <c r="F54" s="16"/>
      <c r="G54" s="16"/>
      <c r="H54" s="16">
        <v>35.92</v>
      </c>
      <c r="I54" s="16"/>
      <c r="J54" s="16"/>
      <c r="K54" s="16"/>
      <c r="L54" s="16"/>
      <c r="M54" s="16"/>
      <c r="N54" s="16">
        <v>1.8</v>
      </c>
    </row>
    <row r="55" spans="1:14" x14ac:dyDescent="0.25">
      <c r="A55" s="19"/>
      <c r="B55" s="20"/>
      <c r="C55" s="21"/>
      <c r="D55" s="2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 x14ac:dyDescent="0.25">
      <c r="A56" s="17">
        <v>44470</v>
      </c>
      <c r="B56" s="13" t="s">
        <v>20</v>
      </c>
      <c r="C56" s="14" t="s">
        <v>85</v>
      </c>
      <c r="D56" s="14" t="s">
        <v>86</v>
      </c>
      <c r="E56" s="16">
        <v>168</v>
      </c>
      <c r="F56" s="16"/>
      <c r="G56" s="16"/>
      <c r="H56" s="16"/>
      <c r="I56" s="16"/>
      <c r="J56" s="16"/>
      <c r="K56" s="16"/>
      <c r="L56" s="16"/>
      <c r="M56" s="16">
        <v>168</v>
      </c>
      <c r="N56" s="16"/>
    </row>
    <row r="57" spans="1:14" x14ac:dyDescent="0.25">
      <c r="A57" s="17">
        <v>44476</v>
      </c>
      <c r="B57" s="13" t="s">
        <v>20</v>
      </c>
      <c r="C57" s="14" t="s">
        <v>28</v>
      </c>
      <c r="D57" s="14" t="s">
        <v>87</v>
      </c>
      <c r="E57" s="16">
        <v>344.4</v>
      </c>
      <c r="F57" s="16"/>
      <c r="G57" s="16"/>
      <c r="H57" s="16"/>
      <c r="I57" s="16"/>
      <c r="J57" s="16">
        <v>287</v>
      </c>
      <c r="K57" s="16"/>
      <c r="L57" s="16"/>
      <c r="M57" s="16"/>
      <c r="N57" s="16">
        <v>57.4</v>
      </c>
    </row>
    <row r="58" spans="1:14" x14ac:dyDescent="0.25">
      <c r="A58" s="17">
        <v>44476</v>
      </c>
      <c r="B58" s="13" t="s">
        <v>20</v>
      </c>
      <c r="C58" s="23" t="s">
        <v>29</v>
      </c>
      <c r="D58" s="14" t="s">
        <v>88</v>
      </c>
      <c r="E58" s="16">
        <v>430.5</v>
      </c>
      <c r="F58" s="16"/>
      <c r="G58" s="16"/>
      <c r="H58" s="16"/>
      <c r="I58" s="16"/>
      <c r="J58" s="16"/>
      <c r="K58" s="16">
        <v>430.5</v>
      </c>
      <c r="L58" s="16"/>
      <c r="M58" s="16"/>
      <c r="N58" s="16"/>
    </row>
    <row r="59" spans="1:14" x14ac:dyDescent="0.25">
      <c r="A59" s="17">
        <v>44476</v>
      </c>
      <c r="B59" s="13" t="s">
        <v>20</v>
      </c>
      <c r="C59" s="39" t="s">
        <v>41</v>
      </c>
      <c r="D59" s="39" t="s">
        <v>89</v>
      </c>
      <c r="E59" s="10">
        <v>59.99</v>
      </c>
      <c r="F59" s="10">
        <v>59.99</v>
      </c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17">
        <v>44476</v>
      </c>
      <c r="B60" s="13" t="s">
        <v>20</v>
      </c>
      <c r="C60" s="39" t="s">
        <v>90</v>
      </c>
      <c r="D60" s="39" t="s">
        <v>91</v>
      </c>
      <c r="E60" s="10">
        <v>150</v>
      </c>
      <c r="F60" s="10">
        <v>125</v>
      </c>
      <c r="G60" s="10"/>
      <c r="H60" s="10"/>
      <c r="I60" s="10"/>
      <c r="J60" s="10"/>
      <c r="K60" s="10"/>
      <c r="L60" s="10"/>
      <c r="M60" s="10"/>
      <c r="N60" s="10">
        <v>25</v>
      </c>
    </row>
    <row r="61" spans="1:14" x14ac:dyDescent="0.25">
      <c r="A61" s="17">
        <v>44487</v>
      </c>
      <c r="B61" s="13" t="s">
        <v>20</v>
      </c>
      <c r="C61" s="14" t="s">
        <v>23</v>
      </c>
      <c r="D61" s="14" t="s">
        <v>97</v>
      </c>
      <c r="E61" s="10">
        <v>41.95</v>
      </c>
      <c r="F61" s="10"/>
      <c r="G61" s="10"/>
      <c r="H61" s="10">
        <v>39.950000000000003</v>
      </c>
      <c r="I61" s="10"/>
      <c r="J61" s="10"/>
      <c r="K61" s="10"/>
      <c r="L61" s="10"/>
      <c r="M61" s="10"/>
      <c r="N61" s="10">
        <v>2</v>
      </c>
    </row>
    <row r="62" spans="1:14" x14ac:dyDescent="0.25">
      <c r="A62" s="17">
        <v>44488</v>
      </c>
      <c r="B62" s="13" t="s">
        <v>20</v>
      </c>
      <c r="C62" s="14" t="s">
        <v>82</v>
      </c>
      <c r="D62" s="39" t="s">
        <v>98</v>
      </c>
      <c r="E62" s="10">
        <v>675</v>
      </c>
      <c r="F62" s="10"/>
      <c r="G62" s="10"/>
      <c r="H62" s="10"/>
      <c r="I62" s="10">
        <v>675</v>
      </c>
      <c r="J62" s="10"/>
      <c r="K62" s="10"/>
      <c r="L62" s="10"/>
      <c r="M62" s="10"/>
      <c r="N62" s="10"/>
    </row>
    <row r="63" spans="1:14" x14ac:dyDescent="0.25">
      <c r="A63" s="17">
        <v>44495</v>
      </c>
      <c r="B63" s="13" t="s">
        <v>104</v>
      </c>
      <c r="C63" s="14" t="s">
        <v>103</v>
      </c>
      <c r="D63" s="39" t="s">
        <v>105</v>
      </c>
      <c r="E63" s="10">
        <v>35</v>
      </c>
      <c r="F63" s="10">
        <v>35</v>
      </c>
      <c r="G63" s="10"/>
      <c r="H63" s="10"/>
      <c r="I63" s="10"/>
      <c r="J63" s="10"/>
      <c r="K63" s="10"/>
      <c r="L63" s="10"/>
      <c r="M63" s="10"/>
      <c r="N63" s="10"/>
    </row>
    <row r="64" spans="1:14" x14ac:dyDescent="0.25">
      <c r="A64" s="17">
        <v>44496</v>
      </c>
      <c r="B64" s="13" t="s">
        <v>20</v>
      </c>
      <c r="C64" s="14" t="s">
        <v>99</v>
      </c>
      <c r="D64" s="39" t="s">
        <v>100</v>
      </c>
      <c r="E64" s="10">
        <v>204</v>
      </c>
      <c r="F64" s="10">
        <v>204</v>
      </c>
      <c r="G64" s="10"/>
      <c r="H64" s="10"/>
      <c r="I64" s="10"/>
      <c r="J64" s="10"/>
      <c r="K64" s="10"/>
      <c r="L64" s="10"/>
      <c r="M64" s="10"/>
      <c r="N64" s="10"/>
    </row>
    <row r="65" spans="1:14" x14ac:dyDescent="0.25">
      <c r="A65" s="19"/>
      <c r="B65" s="20"/>
      <c r="C65" s="21"/>
      <c r="D65" s="21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4" x14ac:dyDescent="0.25">
      <c r="A66" s="17">
        <v>44508</v>
      </c>
      <c r="B66" s="13" t="s">
        <v>20</v>
      </c>
      <c r="C66" s="14" t="s">
        <v>28</v>
      </c>
      <c r="D66" s="14" t="s">
        <v>106</v>
      </c>
      <c r="E66" s="10">
        <v>416.94</v>
      </c>
      <c r="F66" s="10"/>
      <c r="G66" s="10"/>
      <c r="H66" s="10"/>
      <c r="I66" s="10"/>
      <c r="J66" s="10">
        <v>347.45</v>
      </c>
      <c r="K66" s="10"/>
      <c r="L66" s="10"/>
      <c r="M66" s="10"/>
      <c r="N66" s="10">
        <v>69.489999999999995</v>
      </c>
    </row>
    <row r="67" spans="1:14" x14ac:dyDescent="0.25">
      <c r="A67" s="17">
        <v>44508</v>
      </c>
      <c r="B67" s="13" t="s">
        <v>20</v>
      </c>
      <c r="C67" s="23" t="s">
        <v>29</v>
      </c>
      <c r="D67" s="14" t="s">
        <v>107</v>
      </c>
      <c r="E67" s="10">
        <v>430.5</v>
      </c>
      <c r="F67" s="10"/>
      <c r="G67" s="10"/>
      <c r="H67" s="10"/>
      <c r="I67" s="10"/>
      <c r="J67" s="10"/>
      <c r="K67" s="10">
        <v>430.5</v>
      </c>
      <c r="L67" s="10"/>
      <c r="M67" s="10"/>
      <c r="N67" s="10"/>
    </row>
    <row r="68" spans="1:14" x14ac:dyDescent="0.25">
      <c r="A68" s="17">
        <v>44508</v>
      </c>
      <c r="B68" s="13" t="s">
        <v>20</v>
      </c>
      <c r="C68" s="14" t="s">
        <v>21</v>
      </c>
      <c r="D68" s="39" t="s">
        <v>117</v>
      </c>
      <c r="E68" s="10">
        <v>38</v>
      </c>
      <c r="F68" s="10">
        <v>38</v>
      </c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17">
        <v>44508</v>
      </c>
      <c r="B69" s="13" t="s">
        <v>20</v>
      </c>
      <c r="C69" s="14" t="s">
        <v>41</v>
      </c>
      <c r="D69" s="39" t="s">
        <v>108</v>
      </c>
      <c r="E69" s="10">
        <v>37.82</v>
      </c>
      <c r="F69" s="10">
        <v>37.82</v>
      </c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17">
        <v>44518</v>
      </c>
      <c r="B70" s="13" t="s">
        <v>20</v>
      </c>
      <c r="C70" s="14" t="s">
        <v>23</v>
      </c>
      <c r="D70" s="14" t="s">
        <v>109</v>
      </c>
      <c r="E70" s="10">
        <v>43.35</v>
      </c>
      <c r="F70" s="10"/>
      <c r="G70" s="10"/>
      <c r="H70" s="10">
        <v>41.29</v>
      </c>
      <c r="I70" s="10"/>
      <c r="J70" s="10"/>
      <c r="K70" s="10"/>
      <c r="L70" s="10"/>
      <c r="M70" s="10"/>
      <c r="N70" s="10">
        <v>2.06</v>
      </c>
    </row>
    <row r="71" spans="1:14" x14ac:dyDescent="0.25">
      <c r="A71" s="17">
        <v>44524</v>
      </c>
      <c r="B71" s="13" t="s">
        <v>20</v>
      </c>
      <c r="C71" s="14" t="s">
        <v>110</v>
      </c>
      <c r="D71" s="39" t="s">
        <v>111</v>
      </c>
      <c r="E71" s="10">
        <v>358.95</v>
      </c>
      <c r="F71" s="10"/>
      <c r="G71" s="10"/>
      <c r="H71" s="10"/>
      <c r="I71" s="10"/>
      <c r="J71" s="10"/>
      <c r="K71" s="10"/>
      <c r="L71" s="10"/>
      <c r="M71" s="10">
        <v>304.75</v>
      </c>
      <c r="N71" s="10">
        <v>54.2</v>
      </c>
    </row>
    <row r="72" spans="1:14" x14ac:dyDescent="0.25">
      <c r="A72" s="17">
        <v>44524</v>
      </c>
      <c r="B72" s="13" t="s">
        <v>20</v>
      </c>
      <c r="C72" s="14" t="s">
        <v>112</v>
      </c>
      <c r="D72" s="49" t="s">
        <v>113</v>
      </c>
      <c r="E72" s="10">
        <v>594</v>
      </c>
      <c r="F72" s="10"/>
      <c r="G72" s="10"/>
      <c r="H72" s="10"/>
      <c r="I72" s="10"/>
      <c r="J72" s="10"/>
      <c r="K72" s="10"/>
      <c r="L72" s="10"/>
      <c r="M72" s="10">
        <v>495</v>
      </c>
      <c r="N72" s="10">
        <v>99</v>
      </c>
    </row>
    <row r="73" spans="1:14" x14ac:dyDescent="0.25">
      <c r="A73" s="19"/>
      <c r="B73" s="20"/>
      <c r="C73" s="21"/>
      <c r="D73" s="21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x14ac:dyDescent="0.25">
      <c r="A74" s="17">
        <v>44536</v>
      </c>
      <c r="B74" s="13" t="s">
        <v>20</v>
      </c>
      <c r="C74" s="14" t="s">
        <v>28</v>
      </c>
      <c r="D74" s="14" t="s">
        <v>114</v>
      </c>
      <c r="E74" s="10">
        <v>172.2</v>
      </c>
      <c r="F74" s="10"/>
      <c r="G74" s="10"/>
      <c r="H74" s="10"/>
      <c r="I74" s="10"/>
      <c r="J74" s="10">
        <v>143.5</v>
      </c>
      <c r="K74" s="10"/>
      <c r="L74" s="10"/>
      <c r="M74" s="10"/>
      <c r="N74" s="10">
        <v>28.7</v>
      </c>
    </row>
    <row r="75" spans="1:14" x14ac:dyDescent="0.25">
      <c r="A75" s="17">
        <v>44543</v>
      </c>
      <c r="B75" s="13" t="s">
        <v>20</v>
      </c>
      <c r="C75" s="14" t="s">
        <v>23</v>
      </c>
      <c r="D75" s="14" t="s">
        <v>115</v>
      </c>
      <c r="E75" s="10">
        <v>41.95</v>
      </c>
      <c r="F75" s="10"/>
      <c r="G75" s="10"/>
      <c r="H75" s="10">
        <v>39.950000000000003</v>
      </c>
      <c r="I75" s="10"/>
      <c r="J75" s="10"/>
      <c r="K75" s="10"/>
      <c r="L75" s="10"/>
      <c r="M75" s="10"/>
      <c r="N75" s="10">
        <v>2</v>
      </c>
    </row>
    <row r="76" spans="1:14" x14ac:dyDescent="0.25">
      <c r="A76" s="17">
        <v>44545</v>
      </c>
      <c r="B76" s="13" t="s">
        <v>20</v>
      </c>
      <c r="C76" s="14" t="s">
        <v>45</v>
      </c>
      <c r="D76" s="14" t="s">
        <v>116</v>
      </c>
      <c r="E76" s="10">
        <v>191</v>
      </c>
      <c r="F76" s="10"/>
      <c r="G76" s="10">
        <v>191</v>
      </c>
      <c r="H76" s="10"/>
      <c r="I76" s="10"/>
      <c r="J76" s="10"/>
      <c r="K76" s="10"/>
      <c r="L76" s="10"/>
      <c r="M76" s="10"/>
      <c r="N76" s="10"/>
    </row>
    <row r="77" spans="1:14" x14ac:dyDescent="0.25">
      <c r="A77" s="17">
        <v>44545</v>
      </c>
      <c r="B77" s="13" t="s">
        <v>20</v>
      </c>
      <c r="C77" s="14" t="s">
        <v>157</v>
      </c>
      <c r="D77" s="14" t="s">
        <v>141</v>
      </c>
      <c r="E77" s="10">
        <v>838.72</v>
      </c>
      <c r="F77" s="10">
        <v>75</v>
      </c>
      <c r="G77" s="10">
        <f>E77-F77</f>
        <v>763.72</v>
      </c>
      <c r="H77" s="10"/>
      <c r="I77" s="10"/>
      <c r="J77" s="10"/>
      <c r="K77" s="10"/>
      <c r="L77" s="10"/>
      <c r="M77" s="10"/>
      <c r="N77" s="10"/>
    </row>
    <row r="78" spans="1:14" x14ac:dyDescent="0.25">
      <c r="A78" s="17">
        <v>44552</v>
      </c>
      <c r="B78" s="13" t="s">
        <v>104</v>
      </c>
      <c r="C78" s="14" t="s">
        <v>94</v>
      </c>
      <c r="D78" s="18" t="s">
        <v>119</v>
      </c>
      <c r="E78" s="10">
        <v>8</v>
      </c>
      <c r="F78" s="10"/>
      <c r="G78" s="10"/>
      <c r="H78" s="10"/>
      <c r="I78" s="10"/>
      <c r="J78" s="10"/>
      <c r="K78" s="10"/>
      <c r="L78" s="10"/>
      <c r="M78" s="10">
        <v>8</v>
      </c>
      <c r="N78" s="10"/>
    </row>
    <row r="79" spans="1:14" x14ac:dyDescent="0.25">
      <c r="A79" s="19"/>
      <c r="B79" s="20"/>
      <c r="C79" s="21"/>
      <c r="D79" s="21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x14ac:dyDescent="0.25">
      <c r="A80" s="17">
        <v>44571</v>
      </c>
      <c r="B80" s="13" t="s">
        <v>20</v>
      </c>
      <c r="C80" s="14" t="s">
        <v>23</v>
      </c>
      <c r="D80" s="18" t="s">
        <v>24</v>
      </c>
      <c r="E80" s="40">
        <v>49.5</v>
      </c>
      <c r="F80" s="16"/>
      <c r="G80" s="16"/>
      <c r="H80" s="16">
        <v>41.25</v>
      </c>
      <c r="I80" s="16"/>
      <c r="J80" s="16"/>
      <c r="K80" s="16"/>
      <c r="L80" s="16"/>
      <c r="M80" s="16"/>
      <c r="N80" s="16">
        <v>8.25</v>
      </c>
    </row>
    <row r="81" spans="1:14" x14ac:dyDescent="0.25">
      <c r="A81" s="17">
        <v>44571</v>
      </c>
      <c r="B81" s="13" t="s">
        <v>20</v>
      </c>
      <c r="C81" s="14" t="s">
        <v>157</v>
      </c>
      <c r="D81" s="14" t="s">
        <v>118</v>
      </c>
      <c r="E81" s="10">
        <v>14.86</v>
      </c>
      <c r="F81" s="10">
        <v>14.86</v>
      </c>
      <c r="G81" s="10"/>
      <c r="H81" s="10"/>
      <c r="I81" s="10"/>
      <c r="J81" s="10"/>
      <c r="K81" s="10"/>
      <c r="L81" s="10"/>
      <c r="M81" s="10"/>
      <c r="N81" s="10"/>
    </row>
    <row r="82" spans="1:14" x14ac:dyDescent="0.25">
      <c r="A82" s="17">
        <v>44579</v>
      </c>
      <c r="B82" s="13" t="s">
        <v>20</v>
      </c>
      <c r="C82" s="14" t="s">
        <v>122</v>
      </c>
      <c r="D82" s="14" t="s">
        <v>123</v>
      </c>
      <c r="E82" s="10">
        <v>392</v>
      </c>
      <c r="F82" s="10"/>
      <c r="G82" s="10"/>
      <c r="H82" s="10"/>
      <c r="I82" s="10"/>
      <c r="J82" s="10"/>
      <c r="K82" s="10"/>
      <c r="L82" s="10"/>
      <c r="M82" s="10">
        <v>392</v>
      </c>
      <c r="N82" s="10"/>
    </row>
    <row r="83" spans="1:14" x14ac:dyDescent="0.25">
      <c r="A83" s="17">
        <v>44583</v>
      </c>
      <c r="B83" s="13" t="s">
        <v>104</v>
      </c>
      <c r="C83" s="14" t="s">
        <v>94</v>
      </c>
      <c r="D83" s="18" t="s">
        <v>137</v>
      </c>
      <c r="E83" s="10">
        <v>8</v>
      </c>
      <c r="F83" s="10"/>
      <c r="G83" s="10"/>
      <c r="H83" s="10"/>
      <c r="I83" s="10"/>
      <c r="J83" s="10"/>
      <c r="K83" s="10"/>
      <c r="L83" s="10"/>
      <c r="M83" s="10">
        <v>8</v>
      </c>
      <c r="N83" s="10"/>
    </row>
    <row r="84" spans="1:14" x14ac:dyDescent="0.25">
      <c r="A84" s="17">
        <v>44587</v>
      </c>
      <c r="B84" s="13" t="s">
        <v>20</v>
      </c>
      <c r="C84" s="14" t="s">
        <v>122</v>
      </c>
      <c r="D84" s="14" t="s">
        <v>124</v>
      </c>
      <c r="E84" s="10">
        <v>439.5</v>
      </c>
      <c r="F84" s="10"/>
      <c r="G84" s="10"/>
      <c r="H84" s="10"/>
      <c r="I84" s="10"/>
      <c r="J84" s="10"/>
      <c r="K84" s="10"/>
      <c r="L84" s="10"/>
      <c r="M84" s="10">
        <v>439.5</v>
      </c>
      <c r="N84" s="10"/>
    </row>
    <row r="85" spans="1:14" x14ac:dyDescent="0.25">
      <c r="A85" s="19"/>
      <c r="B85" s="20"/>
      <c r="C85" s="21"/>
      <c r="D85" s="21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x14ac:dyDescent="0.25">
      <c r="A86" s="17">
        <v>44599</v>
      </c>
      <c r="B86" s="13" t="s">
        <v>20</v>
      </c>
      <c r="C86" s="14" t="s">
        <v>125</v>
      </c>
      <c r="D86" s="14" t="s">
        <v>126</v>
      </c>
      <c r="E86" s="10">
        <v>165</v>
      </c>
      <c r="F86" s="10"/>
      <c r="G86" s="10"/>
      <c r="H86" s="10"/>
      <c r="I86" s="10">
        <v>165</v>
      </c>
      <c r="J86" s="10"/>
      <c r="K86" s="10"/>
      <c r="L86" s="10"/>
      <c r="M86" s="10"/>
      <c r="N86" s="10"/>
    </row>
    <row r="87" spans="1:14" x14ac:dyDescent="0.25">
      <c r="A87" s="17">
        <v>44601</v>
      </c>
      <c r="B87" s="13" t="s">
        <v>20</v>
      </c>
      <c r="C87" s="14" t="s">
        <v>122</v>
      </c>
      <c r="D87" s="14" t="s">
        <v>127</v>
      </c>
      <c r="E87" s="10">
        <v>1025.5</v>
      </c>
      <c r="F87" s="10"/>
      <c r="G87" s="10"/>
      <c r="H87" s="10"/>
      <c r="I87" s="10"/>
      <c r="J87" s="10"/>
      <c r="K87" s="10"/>
      <c r="L87" s="10"/>
      <c r="M87" s="10">
        <v>1025.5</v>
      </c>
      <c r="N87" s="10"/>
    </row>
    <row r="88" spans="1:14" x14ac:dyDescent="0.25">
      <c r="A88" s="17">
        <v>44606</v>
      </c>
      <c r="B88" s="13" t="s">
        <v>20</v>
      </c>
      <c r="C88" s="14" t="s">
        <v>128</v>
      </c>
      <c r="D88" s="14" t="s">
        <v>129</v>
      </c>
      <c r="E88" s="10">
        <v>36</v>
      </c>
      <c r="F88" s="10"/>
      <c r="G88" s="10"/>
      <c r="H88" s="10"/>
      <c r="I88" s="10"/>
      <c r="J88" s="10"/>
      <c r="K88" s="10"/>
      <c r="L88" s="10">
        <v>36</v>
      </c>
      <c r="M88" s="10"/>
      <c r="N88" s="10"/>
    </row>
    <row r="89" spans="1:14" x14ac:dyDescent="0.25">
      <c r="A89" s="17">
        <v>44606</v>
      </c>
      <c r="B89" s="13" t="s">
        <v>20</v>
      </c>
      <c r="C89" s="14" t="s">
        <v>130</v>
      </c>
      <c r="D89" s="14" t="s">
        <v>131</v>
      </c>
      <c r="E89" s="10">
        <v>50</v>
      </c>
      <c r="F89" s="10"/>
      <c r="G89" s="10"/>
      <c r="H89" s="10"/>
      <c r="I89" s="10"/>
      <c r="J89" s="10"/>
      <c r="K89" s="10"/>
      <c r="L89" s="10">
        <v>50</v>
      </c>
      <c r="M89" s="10"/>
      <c r="N89" s="10"/>
    </row>
    <row r="90" spans="1:14" x14ac:dyDescent="0.25">
      <c r="A90" s="17">
        <v>44607</v>
      </c>
      <c r="B90" s="13" t="s">
        <v>20</v>
      </c>
      <c r="C90" s="14" t="s">
        <v>157</v>
      </c>
      <c r="D90" s="14" t="s">
        <v>132</v>
      </c>
      <c r="E90" s="10">
        <v>31.98</v>
      </c>
      <c r="F90" s="10"/>
      <c r="G90" s="10"/>
      <c r="H90" s="10"/>
      <c r="I90" s="10">
        <v>31.98</v>
      </c>
      <c r="J90" s="10"/>
      <c r="K90" s="10"/>
      <c r="L90" s="10"/>
      <c r="M90" s="10"/>
      <c r="N90" s="10"/>
    </row>
    <row r="91" spans="1:14" x14ac:dyDescent="0.25">
      <c r="A91" s="17">
        <v>44607</v>
      </c>
      <c r="B91" s="13" t="s">
        <v>20</v>
      </c>
      <c r="C91" s="14" t="s">
        <v>133</v>
      </c>
      <c r="D91" s="32" t="s">
        <v>134</v>
      </c>
      <c r="E91" s="10">
        <v>150</v>
      </c>
      <c r="F91" s="10"/>
      <c r="G91" s="10"/>
      <c r="H91" s="10"/>
      <c r="I91" s="10"/>
      <c r="J91" s="10"/>
      <c r="K91" s="10"/>
      <c r="L91" s="10">
        <v>150</v>
      </c>
      <c r="M91" s="10"/>
      <c r="N91" s="10"/>
    </row>
    <row r="92" spans="1:14" x14ac:dyDescent="0.25">
      <c r="A92" s="17">
        <v>44607</v>
      </c>
      <c r="B92" s="13" t="s">
        <v>20</v>
      </c>
      <c r="C92" s="14" t="s">
        <v>101</v>
      </c>
      <c r="D92" s="14" t="s">
        <v>135</v>
      </c>
      <c r="E92" s="10">
        <v>250</v>
      </c>
      <c r="F92" s="10"/>
      <c r="G92" s="10"/>
      <c r="H92" s="10"/>
      <c r="I92" s="10"/>
      <c r="J92" s="10"/>
      <c r="K92" s="10"/>
      <c r="L92" s="10">
        <v>250</v>
      </c>
      <c r="M92" s="10"/>
      <c r="N92" s="10"/>
    </row>
    <row r="93" spans="1:14" x14ac:dyDescent="0.25">
      <c r="A93" s="17">
        <v>44617</v>
      </c>
      <c r="B93" s="13" t="s">
        <v>104</v>
      </c>
      <c r="C93" s="14" t="s">
        <v>94</v>
      </c>
      <c r="D93" s="18" t="s">
        <v>138</v>
      </c>
      <c r="E93" s="10">
        <v>8</v>
      </c>
      <c r="F93" s="10"/>
      <c r="G93" s="10"/>
      <c r="H93" s="10"/>
      <c r="I93" s="10"/>
      <c r="J93" s="10"/>
      <c r="K93" s="10"/>
      <c r="L93" s="10"/>
      <c r="M93" s="3">
        <v>8</v>
      </c>
      <c r="N93" s="10"/>
    </row>
    <row r="94" spans="1:14" x14ac:dyDescent="0.25">
      <c r="A94" s="19"/>
      <c r="B94" s="20"/>
      <c r="C94" s="21"/>
      <c r="D94" s="65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 x14ac:dyDescent="0.25">
      <c r="A95" s="72">
        <v>44621</v>
      </c>
      <c r="B95" s="73" t="s">
        <v>20</v>
      </c>
      <c r="C95" s="39" t="s">
        <v>153</v>
      </c>
      <c r="D95" s="39" t="s">
        <v>154</v>
      </c>
      <c r="E95" s="10">
        <v>66.3</v>
      </c>
      <c r="F95" s="74"/>
      <c r="G95" s="74"/>
      <c r="H95" s="10">
        <v>63.14</v>
      </c>
      <c r="I95" s="74"/>
      <c r="J95" s="74"/>
      <c r="K95" s="74"/>
      <c r="L95" s="74"/>
      <c r="M95" s="74"/>
      <c r="N95" s="10">
        <v>3.16</v>
      </c>
    </row>
    <row r="96" spans="1:14" x14ac:dyDescent="0.25">
      <c r="A96" s="17">
        <v>44630</v>
      </c>
      <c r="B96" s="13" t="s">
        <v>20</v>
      </c>
      <c r="C96" s="14" t="s">
        <v>122</v>
      </c>
      <c r="D96" s="18" t="s">
        <v>155</v>
      </c>
      <c r="E96" s="10">
        <v>85</v>
      </c>
      <c r="F96" s="10"/>
      <c r="G96" s="10"/>
      <c r="H96" s="10"/>
      <c r="I96" s="10"/>
      <c r="J96" s="10"/>
      <c r="K96" s="10"/>
      <c r="L96" s="10"/>
      <c r="M96" s="3">
        <v>85</v>
      </c>
      <c r="N96" s="10"/>
    </row>
    <row r="97" spans="1:14" x14ac:dyDescent="0.25">
      <c r="A97" s="17">
        <v>44638</v>
      </c>
      <c r="B97" s="13" t="s">
        <v>20</v>
      </c>
      <c r="C97" s="14" t="s">
        <v>157</v>
      </c>
      <c r="D97" s="18" t="s">
        <v>143</v>
      </c>
      <c r="E97" s="10">
        <v>15.89</v>
      </c>
      <c r="F97" s="10">
        <v>15.89</v>
      </c>
      <c r="G97" s="10"/>
      <c r="H97" s="10"/>
      <c r="I97" s="10"/>
      <c r="J97" s="10"/>
      <c r="K97" s="10"/>
      <c r="L97" s="10"/>
      <c r="M97" s="3"/>
      <c r="N97" s="10"/>
    </row>
    <row r="98" spans="1:14" x14ac:dyDescent="0.25">
      <c r="A98" s="67">
        <v>44638</v>
      </c>
      <c r="B98" s="2" t="s">
        <v>20</v>
      </c>
      <c r="C98" s="39" t="s">
        <v>142</v>
      </c>
      <c r="D98" s="49" t="s">
        <v>144</v>
      </c>
      <c r="E98" s="10">
        <v>192</v>
      </c>
      <c r="F98" s="3">
        <v>192</v>
      </c>
      <c r="G98" s="3"/>
      <c r="H98" s="3"/>
      <c r="I98" s="3"/>
      <c r="J98" s="3"/>
      <c r="K98" s="3"/>
      <c r="L98" s="3"/>
      <c r="M98" s="3"/>
      <c r="N98" s="3"/>
    </row>
    <row r="99" spans="1:14" x14ac:dyDescent="0.25">
      <c r="A99" s="67">
        <v>44641</v>
      </c>
      <c r="B99" s="2" t="s">
        <v>20</v>
      </c>
      <c r="C99" s="39" t="s">
        <v>145</v>
      </c>
      <c r="D99" s="49" t="s">
        <v>146</v>
      </c>
      <c r="E99" s="10">
        <v>28.8</v>
      </c>
      <c r="F99" s="3"/>
      <c r="G99" s="3"/>
      <c r="H99" s="3"/>
      <c r="I99" s="3">
        <v>24</v>
      </c>
      <c r="J99" s="3"/>
      <c r="K99" s="3"/>
      <c r="L99" s="3"/>
      <c r="M99" s="3"/>
      <c r="N99" s="3">
        <v>4.8</v>
      </c>
    </row>
    <row r="100" spans="1:14" x14ac:dyDescent="0.25">
      <c r="A100" s="67">
        <v>44641</v>
      </c>
      <c r="B100" s="2" t="s">
        <v>20</v>
      </c>
      <c r="C100" s="39" t="s">
        <v>147</v>
      </c>
      <c r="D100" s="39" t="s">
        <v>148</v>
      </c>
      <c r="E100" s="10">
        <v>174</v>
      </c>
      <c r="F100" s="3"/>
      <c r="G100" s="3"/>
      <c r="H100" s="3"/>
      <c r="I100" s="3"/>
      <c r="J100" s="3"/>
      <c r="K100" s="3"/>
      <c r="L100" s="3"/>
      <c r="M100" s="3">
        <v>145</v>
      </c>
      <c r="N100" s="3">
        <v>29</v>
      </c>
    </row>
    <row r="101" spans="1:14" x14ac:dyDescent="0.25">
      <c r="A101" s="67">
        <v>44641</v>
      </c>
      <c r="B101" s="2" t="s">
        <v>104</v>
      </c>
      <c r="C101" s="14" t="s">
        <v>94</v>
      </c>
      <c r="D101" s="18" t="s">
        <v>156</v>
      </c>
      <c r="E101" s="10">
        <v>8</v>
      </c>
      <c r="F101" s="3"/>
      <c r="G101" s="3"/>
      <c r="H101" s="3"/>
      <c r="I101" s="3"/>
      <c r="J101" s="3"/>
      <c r="K101" s="3"/>
      <c r="L101" s="3"/>
      <c r="M101" s="3">
        <v>8</v>
      </c>
      <c r="N101" s="3"/>
    </row>
    <row r="102" spans="1:14" x14ac:dyDescent="0.25">
      <c r="A102" s="67">
        <v>44649</v>
      </c>
      <c r="B102" s="2" t="s">
        <v>20</v>
      </c>
      <c r="C102" s="14" t="s">
        <v>157</v>
      </c>
      <c r="D102" s="39" t="s">
        <v>149</v>
      </c>
      <c r="E102" s="10">
        <v>21.99</v>
      </c>
      <c r="F102" s="3"/>
      <c r="G102" s="3"/>
      <c r="H102" s="3"/>
      <c r="I102" s="3"/>
      <c r="J102" s="3"/>
      <c r="K102" s="3"/>
      <c r="L102" s="3"/>
      <c r="M102" s="3">
        <v>21.99</v>
      </c>
      <c r="N102" s="3"/>
    </row>
    <row r="103" spans="1:14" x14ac:dyDescent="0.25">
      <c r="A103" s="67">
        <v>44649</v>
      </c>
      <c r="B103" s="2" t="s">
        <v>20</v>
      </c>
      <c r="C103" s="14" t="s">
        <v>45</v>
      </c>
      <c r="D103" s="14" t="s">
        <v>150</v>
      </c>
      <c r="E103" s="10">
        <v>206</v>
      </c>
      <c r="F103" s="3"/>
      <c r="G103" s="3">
        <v>206</v>
      </c>
      <c r="H103" s="3"/>
      <c r="I103" s="3"/>
      <c r="J103" s="3"/>
      <c r="K103" s="3"/>
      <c r="L103" s="3"/>
      <c r="M103" s="3"/>
      <c r="N103" s="3"/>
    </row>
    <row r="104" spans="1:14" x14ac:dyDescent="0.25">
      <c r="A104" s="67">
        <v>44649</v>
      </c>
      <c r="B104" s="2" t="s">
        <v>20</v>
      </c>
      <c r="C104" s="14" t="s">
        <v>157</v>
      </c>
      <c r="D104" s="32" t="s">
        <v>151</v>
      </c>
      <c r="E104" s="10">
        <v>899.32</v>
      </c>
      <c r="F104" s="3">
        <v>75</v>
      </c>
      <c r="G104" s="3">
        <f>E104-75</f>
        <v>824.32</v>
      </c>
      <c r="H104" s="3"/>
      <c r="I104" s="3"/>
      <c r="J104" s="3"/>
      <c r="K104" s="3"/>
      <c r="L104" s="3"/>
      <c r="M104" s="3"/>
      <c r="N104" s="3"/>
    </row>
    <row r="105" spans="1:14" x14ac:dyDescent="0.25">
      <c r="A105" s="68"/>
      <c r="B105" s="69"/>
      <c r="C105" s="21"/>
      <c r="D105" s="70"/>
      <c r="E105" s="66"/>
      <c r="F105" s="50"/>
      <c r="G105" s="50"/>
      <c r="H105" s="50"/>
      <c r="I105" s="50"/>
      <c r="J105" s="50"/>
      <c r="K105" s="50"/>
      <c r="L105" s="50"/>
      <c r="M105" s="50"/>
      <c r="N105" s="50"/>
    </row>
    <row r="106" spans="1:14" x14ac:dyDescent="0.25">
      <c r="A106" s="79" t="s">
        <v>152</v>
      </c>
      <c r="B106" s="79"/>
      <c r="C106" s="79"/>
      <c r="D106" s="79"/>
      <c r="E106" s="71">
        <f>SUM(E7:E105)</f>
        <v>19967.769999999997</v>
      </c>
      <c r="F106" s="71">
        <f t="shared" ref="F106:N106" si="0">SUM(F7:F105)</f>
        <v>2276.8100000000004</v>
      </c>
      <c r="G106" s="71">
        <f t="shared" si="0"/>
        <v>4010.48</v>
      </c>
      <c r="H106" s="71">
        <f t="shared" si="0"/>
        <v>562.53000000000009</v>
      </c>
      <c r="I106" s="71">
        <f t="shared" si="0"/>
        <v>2985.98</v>
      </c>
      <c r="J106" s="71">
        <f t="shared" si="0"/>
        <v>2524.4</v>
      </c>
      <c r="K106" s="71">
        <f t="shared" si="0"/>
        <v>3013.5</v>
      </c>
      <c r="L106" s="71">
        <f t="shared" si="0"/>
        <v>598.65</v>
      </c>
      <c r="M106" s="71">
        <f t="shared" si="0"/>
        <v>3108.74</v>
      </c>
      <c r="N106" s="71">
        <f t="shared" si="0"/>
        <v>886.68</v>
      </c>
    </row>
    <row r="107" spans="1:14" x14ac:dyDescent="0.25">
      <c r="A107" s="67"/>
      <c r="B107" s="2"/>
      <c r="C107" s="39"/>
      <c r="D107" s="11"/>
      <c r="E107" s="10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25">
      <c r="A108" s="67"/>
      <c r="B108" s="2"/>
      <c r="C108" s="39"/>
      <c r="D108" s="11"/>
      <c r="E108" s="10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25">
      <c r="B109" s="2"/>
      <c r="E109" s="3"/>
      <c r="F109" s="10"/>
      <c r="G109" s="3"/>
      <c r="H109" s="3"/>
      <c r="I109" s="3"/>
      <c r="J109" s="3"/>
      <c r="K109" s="3"/>
      <c r="L109" s="3"/>
      <c r="M109" s="3"/>
      <c r="N109" s="3"/>
    </row>
    <row r="110" spans="1:14" x14ac:dyDescent="0.25">
      <c r="B110" s="2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25">
      <c r="B111" s="2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5">
      <c r="B112" s="2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x14ac:dyDescent="0.25">
      <c r="B113" s="2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2:14" x14ac:dyDescent="0.25">
      <c r="B114" s="2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2:14" x14ac:dyDescent="0.25">
      <c r="B115" s="2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x14ac:dyDescent="0.25">
      <c r="B116" s="2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2:14" x14ac:dyDescent="0.25">
      <c r="B117" s="2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2:14" x14ac:dyDescent="0.25">
      <c r="B118" s="2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2:14" x14ac:dyDescent="0.25">
      <c r="B119" s="2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2:14" x14ac:dyDescent="0.25">
      <c r="B120" s="2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2:14" x14ac:dyDescent="0.25">
      <c r="B121" s="2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2:14" x14ac:dyDescent="0.25">
      <c r="B122" s="2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2:14" x14ac:dyDescent="0.25">
      <c r="B123" s="2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2:14" x14ac:dyDescent="0.25">
      <c r="B124" s="2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2:14" x14ac:dyDescent="0.25">
      <c r="B125" s="2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2:14" x14ac:dyDescent="0.25">
      <c r="B126" s="2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2:14" x14ac:dyDescent="0.25">
      <c r="B127" s="2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2:14" x14ac:dyDescent="0.25">
      <c r="B128" s="2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B129" s="2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B130" s="2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B131" s="2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B132" s="2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B133" s="2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B134" s="2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5">
      <c r="B135" s="2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5">
      <c r="B136" s="2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B137" s="2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25">
      <c r="B138" s="2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25">
      <c r="B139" s="2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25">
      <c r="B140" s="2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5">
      <c r="A141" s="1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25"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5">
      <c r="A143" s="1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25"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2:14" x14ac:dyDescent="0.25">
      <c r="B145" s="2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2:14" x14ac:dyDescent="0.25">
      <c r="B146" s="2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2:14" x14ac:dyDescent="0.25">
      <c r="B147" s="2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2:14" x14ac:dyDescent="0.25">
      <c r="B148" s="2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2:14" x14ac:dyDescent="0.25">
      <c r="B149" s="2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2:14" x14ac:dyDescent="0.25">
      <c r="B150" s="2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2:14" x14ac:dyDescent="0.25"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2:14" x14ac:dyDescent="0.25"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2:14" x14ac:dyDescent="0.25"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2:14" x14ac:dyDescent="0.25"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2:14" x14ac:dyDescent="0.25"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2:14" x14ac:dyDescent="0.25"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2:14" x14ac:dyDescent="0.25"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2:14" x14ac:dyDescent="0.25"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2:14" x14ac:dyDescent="0.25"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14" x14ac:dyDescent="0.25"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5:14" x14ac:dyDescent="0.25"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5:14" x14ac:dyDescent="0.25"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5:14" x14ac:dyDescent="0.25"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5:14" x14ac:dyDescent="0.25"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5:14" x14ac:dyDescent="0.25"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5:14" x14ac:dyDescent="0.25"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5:14" x14ac:dyDescent="0.25"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5:14" x14ac:dyDescent="0.25"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5:14" x14ac:dyDescent="0.25"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5:14" x14ac:dyDescent="0.25"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5:14" x14ac:dyDescent="0.25"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5:14" x14ac:dyDescent="0.25"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5:14" x14ac:dyDescent="0.25"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5:14" x14ac:dyDescent="0.25"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5:14" x14ac:dyDescent="0.25"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5:14" x14ac:dyDescent="0.25"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5:14" x14ac:dyDescent="0.25"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5:14" x14ac:dyDescent="0.25"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5:14" x14ac:dyDescent="0.25"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5:14" x14ac:dyDescent="0.25"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5:14" x14ac:dyDescent="0.25"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5:14" x14ac:dyDescent="0.25"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5:14" x14ac:dyDescent="0.25"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5:14" x14ac:dyDescent="0.25"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5:14" x14ac:dyDescent="0.25"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5:14" x14ac:dyDescent="0.25"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5:14" x14ac:dyDescent="0.25"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5:14" x14ac:dyDescent="0.25"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5:14" x14ac:dyDescent="0.25"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5:14" x14ac:dyDescent="0.25"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5:14" x14ac:dyDescent="0.25"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5:14" x14ac:dyDescent="0.25"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5:14" x14ac:dyDescent="0.25"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5:14" x14ac:dyDescent="0.25"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5:14" x14ac:dyDescent="0.25"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5:14" x14ac:dyDescent="0.25"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5:14" x14ac:dyDescent="0.25"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5:14" x14ac:dyDescent="0.25"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5:14" x14ac:dyDescent="0.25"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5:14" x14ac:dyDescent="0.25"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5:14" x14ac:dyDescent="0.25"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5:14" x14ac:dyDescent="0.25"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5:14" x14ac:dyDescent="0.25"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5:14" x14ac:dyDescent="0.25"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5:14" x14ac:dyDescent="0.25"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5:14" x14ac:dyDescent="0.25"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5:14" x14ac:dyDescent="0.25"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5:14" x14ac:dyDescent="0.25"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5:14" x14ac:dyDescent="0.25"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5:14" x14ac:dyDescent="0.25"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5:14" x14ac:dyDescent="0.25"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5:14" x14ac:dyDescent="0.25"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5:14" x14ac:dyDescent="0.25"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5:14" x14ac:dyDescent="0.25"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5:14" x14ac:dyDescent="0.25"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5:14" x14ac:dyDescent="0.25"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5:14" x14ac:dyDescent="0.25"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5:14" x14ac:dyDescent="0.25"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5:14" x14ac:dyDescent="0.25"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5:14" x14ac:dyDescent="0.25"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5:14" x14ac:dyDescent="0.25"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5:14" x14ac:dyDescent="0.25"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5:14" x14ac:dyDescent="0.25"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5:14" x14ac:dyDescent="0.25"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5:14" x14ac:dyDescent="0.25"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5:14" x14ac:dyDescent="0.25"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5:14" x14ac:dyDescent="0.25"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5:14" x14ac:dyDescent="0.25"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5:14" x14ac:dyDescent="0.25"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5:14" x14ac:dyDescent="0.25"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5:14" x14ac:dyDescent="0.25"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5:14" x14ac:dyDescent="0.25"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5:14" x14ac:dyDescent="0.25"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5:14" x14ac:dyDescent="0.25"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5:14" x14ac:dyDescent="0.25"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5:14" x14ac:dyDescent="0.25"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5:14" x14ac:dyDescent="0.25"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5:14" x14ac:dyDescent="0.25"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5:14" x14ac:dyDescent="0.25"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5:14" x14ac:dyDescent="0.25"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5:14" x14ac:dyDescent="0.25"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5:14" x14ac:dyDescent="0.25"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5:14" x14ac:dyDescent="0.25"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5:14" x14ac:dyDescent="0.25"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5:14" x14ac:dyDescent="0.25"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5:14" x14ac:dyDescent="0.25"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5:14" x14ac:dyDescent="0.25"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5:14" x14ac:dyDescent="0.25"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5:14" x14ac:dyDescent="0.25"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5:14" x14ac:dyDescent="0.25"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5:14" x14ac:dyDescent="0.25">
      <c r="E251" s="3"/>
      <c r="F251" s="3"/>
      <c r="G251" s="3"/>
      <c r="H251" s="3"/>
      <c r="I251" s="3"/>
      <c r="J251" s="3"/>
      <c r="K251" s="3"/>
      <c r="L251" s="3"/>
      <c r="N251" s="3"/>
    </row>
  </sheetData>
  <mergeCells count="16">
    <mergeCell ref="A1:N3"/>
    <mergeCell ref="E4:E6"/>
    <mergeCell ref="F4:F6"/>
    <mergeCell ref="C4:C6"/>
    <mergeCell ref="A4:A6"/>
    <mergeCell ref="B4:B6"/>
    <mergeCell ref="G4:G6"/>
    <mergeCell ref="A106:D106"/>
    <mergeCell ref="N4:N6"/>
    <mergeCell ref="M4:M6"/>
    <mergeCell ref="D4:D6"/>
    <mergeCell ref="L4:L6"/>
    <mergeCell ref="K4:K6"/>
    <mergeCell ref="J4:J6"/>
    <mergeCell ref="I4:I6"/>
    <mergeCell ref="H4:H6"/>
  </mergeCells>
  <printOptions gridLines="1"/>
  <pageMargins left="0.7" right="0.7" top="0.75" bottom="0.75" header="0.3" footer="0.3"/>
  <pageSetup paperSize="9" scale="7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Receipts</vt:lpstr>
      <vt:lpstr>Payments</vt:lpstr>
      <vt:lpstr>Payments!Print_Area</vt:lpstr>
      <vt:lpstr>Receipts!Print_Area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Alison Robinson</cp:lastModifiedBy>
  <cp:lastPrinted>2022-06-16T14:11:26Z</cp:lastPrinted>
  <dcterms:created xsi:type="dcterms:W3CDTF">2020-07-27T13:51:21Z</dcterms:created>
  <dcterms:modified xsi:type="dcterms:W3CDTF">2022-06-16T14:11:30Z</dcterms:modified>
</cp:coreProperties>
</file>