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9b4027d7ff1860/Desktop/Audit 2020-21/"/>
    </mc:Choice>
  </mc:AlternateContent>
  <xr:revisionPtr revIDLastSave="59" documentId="13_ncr:1_{F241C4E7-FF2C-421D-AF09-EE61CDEFE776}" xr6:coauthVersionLast="46" xr6:coauthVersionMax="46" xr10:uidLastSave="{3B8D12E2-7BAB-44B7-BC84-A0228989FE02}"/>
  <bookViews>
    <workbookView xWindow="-108" yWindow="-108" windowWidth="23256" windowHeight="12576" xr2:uid="{00000000-000D-0000-FFFF-FFFF00000000}"/>
  </bookViews>
  <sheets>
    <sheet name="2021 Asset Register" sheetId="1" r:id="rId1"/>
    <sheet name="Maintenance Replacement Records" sheetId="2" r:id="rId2"/>
    <sheet name="2021-22 Maintenance" sheetId="3" r:id="rId3"/>
  </sheets>
  <definedNames>
    <definedName name="_xlnm.Print_Area" localSheetId="0">'2021 Asset Register'!$A$1:$H$67</definedName>
    <definedName name="_xlnm.Print_Area" localSheetId="1">'Maintenance Replacement Records'!$A$1:$G$45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2" l="1"/>
  <c r="B45" i="2"/>
  <c r="B34" i="2"/>
  <c r="B29" i="2"/>
  <c r="B21" i="2"/>
  <c r="B16" i="2"/>
  <c r="B9" i="2"/>
  <c r="H55" i="1" l="1"/>
  <c r="H61" i="1"/>
  <c r="H64" i="1" s="1"/>
  <c r="H51" i="1"/>
  <c r="H47" i="1"/>
  <c r="H46" i="1"/>
  <c r="H41" i="1"/>
  <c r="H37" i="1"/>
  <c r="H28" i="1"/>
  <c r="H31" i="1"/>
  <c r="H30" i="1"/>
  <c r="H29" i="1"/>
  <c r="H26" i="1"/>
  <c r="H25" i="1"/>
  <c r="H22" i="1"/>
  <c r="H21" i="1"/>
  <c r="H10" i="1"/>
  <c r="H14" i="1" s="1"/>
  <c r="H33" i="1" l="1"/>
  <c r="C36" i="1"/>
  <c r="H35" i="1" s="1"/>
  <c r="C49" i="1"/>
  <c r="H49" i="1" s="1"/>
  <c r="C48" i="1"/>
  <c r="H48" i="1" s="1"/>
</calcChain>
</file>

<file path=xl/sharedStrings.xml><?xml version="1.0" encoding="utf-8"?>
<sst xmlns="http://schemas.openxmlformats.org/spreadsheetml/2006/main" count="211" uniqueCount="156">
  <si>
    <t>Filing Cabinet</t>
  </si>
  <si>
    <t>Street Furniture</t>
  </si>
  <si>
    <t>Bus Shelter</t>
  </si>
  <si>
    <t>Nash Village Sign</t>
  </si>
  <si>
    <t>War Memorial</t>
  </si>
  <si>
    <t>Recreation Ground Facilities</t>
  </si>
  <si>
    <t>Pineapple Whirl</t>
  </si>
  <si>
    <t>Goal Posts (+fitting )</t>
  </si>
  <si>
    <t>Play area fencing posts</t>
  </si>
  <si>
    <t>Not Known</t>
  </si>
  <si>
    <t>Igloo Climber</t>
  </si>
  <si>
    <t>Slide</t>
  </si>
  <si>
    <t>Junior Swings</t>
  </si>
  <si>
    <t>Toddler Swings</t>
  </si>
  <si>
    <t>Donation</t>
  </si>
  <si>
    <t>Land</t>
  </si>
  <si>
    <t>Recreation Ground</t>
  </si>
  <si>
    <t>Village Green and Pond</t>
  </si>
  <si>
    <t>late 1980s</t>
  </si>
  <si>
    <t>Printer</t>
  </si>
  <si>
    <t xml:space="preserve">Litter Bin </t>
  </si>
  <si>
    <t>Laptop</t>
  </si>
  <si>
    <t>Purchase  Cost</t>
  </si>
  <si>
    <t>Asset</t>
  </si>
  <si>
    <t>Repair records where known</t>
  </si>
  <si>
    <t>Replacement Frequency</t>
  </si>
  <si>
    <t>N/A</t>
  </si>
  <si>
    <t>Various</t>
  </si>
  <si>
    <t>5 years</t>
  </si>
  <si>
    <t xml:space="preserve">10 years </t>
  </si>
  <si>
    <t>Notes</t>
  </si>
  <si>
    <t>Average lifespan is 4 years</t>
  </si>
  <si>
    <t>Average life span is 3-5 years</t>
  </si>
  <si>
    <t>Office Equipment</t>
  </si>
  <si>
    <t>Current Replacement Cost</t>
  </si>
  <si>
    <t>Cannon TS3350 £40 JL</t>
  </si>
  <si>
    <t>Cannon TS5350 £70 JL</t>
  </si>
  <si>
    <t>Unknown</t>
  </si>
  <si>
    <t>Complete replacement of one streetlight in 2012 cost £900</t>
  </si>
  <si>
    <t>Water Pump (Pond)</t>
  </si>
  <si>
    <t>Water Pump (High St)</t>
  </si>
  <si>
    <t xml:space="preserve">Notice Board - Village Hall </t>
  </si>
  <si>
    <t>Motorised Vehicle Activation Sign (MVAS)</t>
  </si>
  <si>
    <t>Post for MVAS</t>
  </si>
  <si>
    <t xml:space="preserve">Ground screws for MVAS post </t>
  </si>
  <si>
    <t>14 Streetlights</t>
  </si>
  <si>
    <t xml:space="preserve">Fencing village green and pond </t>
  </si>
  <si>
    <t>Fencing for new play equipment</t>
  </si>
  <si>
    <t>Fence for play area</t>
  </si>
  <si>
    <t>Southern boundary fence</t>
  </si>
  <si>
    <r>
      <t>Metal Gates for play area</t>
    </r>
    <r>
      <rPr>
        <sz val="8"/>
        <color theme="1"/>
        <rFont val="Arial"/>
        <family val="2"/>
      </rPr>
      <t xml:space="preserve"> (grass cutting access)</t>
    </r>
  </si>
  <si>
    <t xml:space="preserve"> 2006</t>
  </si>
  <si>
    <t>1996</t>
  </si>
  <si>
    <t xml:space="preserve">Commando Climber </t>
  </si>
  <si>
    <t>Riverside Rubber Co (safety surface)</t>
  </si>
  <si>
    <t>Clement Construction (base for surfaces)</t>
  </si>
  <si>
    <t>Basket Ball Court</t>
  </si>
  <si>
    <t xml:space="preserve"> 2000</t>
  </si>
  <si>
    <t>2001</t>
  </si>
  <si>
    <r>
      <t xml:space="preserve">Adventure Trail - </t>
    </r>
    <r>
      <rPr>
        <sz val="8"/>
        <rFont val="Arial"/>
        <family val="2"/>
      </rPr>
      <t>Burma Bridge, Log Walk, Twin Balance Beam, Tyre Traverse / Ladder Walk</t>
    </r>
  </si>
  <si>
    <t>2007</t>
  </si>
  <si>
    <t>Note</t>
  </si>
  <si>
    <r>
      <t xml:space="preserve">BM306365 </t>
    </r>
    <r>
      <rPr>
        <sz val="8"/>
        <color theme="1"/>
        <rFont val="Arial"/>
        <family val="2"/>
      </rPr>
      <t>land adjoining Oxlease, Thornborough Rd</t>
    </r>
  </si>
  <si>
    <t>Purchase Year</t>
  </si>
  <si>
    <t>Gate and fence - path from village hall</t>
  </si>
  <si>
    <t>Junior Picnic Table (+ fittings)</t>
  </si>
  <si>
    <t>Red Metal Seat</t>
  </si>
  <si>
    <t>2008-2012</t>
  </si>
  <si>
    <t>1 Wooden Bench (purchased)</t>
  </si>
  <si>
    <t xml:space="preserve">2 Wooden Benches (donated) </t>
  </si>
  <si>
    <r>
      <t>BM383847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land on the south of Stratford Rd</t>
    </r>
  </si>
  <si>
    <t>Registered as a village green Ref VG.85</t>
  </si>
  <si>
    <t>Formal certification is no longer issued by Land Registry. The electronic copies held by the Land Registry are the 'deeds'.</t>
  </si>
  <si>
    <t>Footpath section adjacent to village hall</t>
  </si>
  <si>
    <t>Now redundant, no bus service</t>
  </si>
  <si>
    <t>Asset Value</t>
  </si>
  <si>
    <t>3 seats repaired in 2002 cost c£900</t>
  </si>
  <si>
    <t>c£500</t>
  </si>
  <si>
    <t>N/A maintain</t>
  </si>
  <si>
    <t>Batteries for MVAS</t>
  </si>
  <si>
    <t xml:space="preserve">Slide Safety Matting </t>
  </si>
  <si>
    <t>Asset value based on 2002 repair cost adjusted to cover 4 seats.</t>
  </si>
  <si>
    <t>Refurbished 1986 - cost c£1,525</t>
  </si>
  <si>
    <t>Replacement anticipated in 2020</t>
  </si>
  <si>
    <t>1995: major repair costing £1,015</t>
  </si>
  <si>
    <t>Subsequent repair and strengthening</t>
  </si>
  <si>
    <t>Notice Board - High St</t>
  </si>
  <si>
    <t>Notice Board - Pond</t>
  </si>
  <si>
    <t>Notice Board - Allotments</t>
  </si>
  <si>
    <t>2 For assets where the purchase price is unknown, the previous asset value estimates based on repair costs has been retained.</t>
  </si>
  <si>
    <t>Picnic Unit (Pond)</t>
  </si>
  <si>
    <t>Financial Year 2013/4</t>
  </si>
  <si>
    <t>Detail</t>
  </si>
  <si>
    <t>Amount</t>
  </si>
  <si>
    <t>Pump painted</t>
  </si>
  <si>
    <t>Play equipment repair</t>
  </si>
  <si>
    <t>Swing seat</t>
  </si>
  <si>
    <t>Financial Year 2014/5</t>
  </si>
  <si>
    <t>Play area repairs</t>
  </si>
  <si>
    <t>Pond fence repair</t>
  </si>
  <si>
    <t>Noticeboard repairs</t>
  </si>
  <si>
    <t>Financial Year 2015/6</t>
  </si>
  <si>
    <t>Work in recreation ground</t>
  </si>
  <si>
    <t>Financial Year 2016/7</t>
  </si>
  <si>
    <t>Seats and noticeboards painted</t>
  </si>
  <si>
    <t>Financial Year 2017/8</t>
  </si>
  <si>
    <t>Woodchip for play area</t>
  </si>
  <si>
    <t>Financial Year 2018/9</t>
  </si>
  <si>
    <t>Financial Year 2019/20</t>
  </si>
  <si>
    <t>Repairs to pond bridge etc</t>
  </si>
  <si>
    <t>Play area fence repairs</t>
  </si>
  <si>
    <t>New noticeboard (Village Hall)</t>
  </si>
  <si>
    <t>New noticeboard (by allotments?)</t>
  </si>
  <si>
    <t>Nothing identified</t>
  </si>
  <si>
    <t>All  streetlights changed to new energy efficient lamps unclear when 2013/4 and 2019 asset registers say in last 5 years</t>
  </si>
  <si>
    <t>Source e.on 7/19 post, lantern and connection only (no cabling) c£1,570 each</t>
  </si>
  <si>
    <t>£650 - £850</t>
  </si>
  <si>
    <t>£850 - £1,000 each</t>
  </si>
  <si>
    <t>wooden replacements c£1,500 each</t>
  </si>
  <si>
    <t>Unsuccessfully tried to find replacement value</t>
  </si>
  <si>
    <t>Unsuccessfully tried to find replacement values</t>
  </si>
  <si>
    <t>Not followed up</t>
  </si>
  <si>
    <t>S106 funded project likely to be of relevance</t>
  </si>
  <si>
    <t>Estimated value</t>
  </si>
  <si>
    <t>3 We are committed to repaying some of the reserve money spent on the Nash Park appeal - £2,100 (excl VAT) to date.</t>
  </si>
  <si>
    <t>4 Ideally we also need a contngency to provide wriggle room for unanticipated expenditure of any kind.</t>
  </si>
  <si>
    <t>5 An allocation for pond expendure is not required because of the S102 funded project.</t>
  </si>
  <si>
    <t>Known and anticipated required maintence</t>
  </si>
  <si>
    <t>Assets Maintenance and Replacement  Records (created 27.2.20)</t>
  </si>
  <si>
    <t>The pump by the pond has issues, requirement for replacement parts anticipated.</t>
  </si>
  <si>
    <t>2016/7</t>
  </si>
  <si>
    <t>Possible maintenance requirements</t>
  </si>
  <si>
    <t>Explanatory notes</t>
  </si>
  <si>
    <t>2  Grass cutting and play area inspection included in forecast expenditure.</t>
  </si>
  <si>
    <t>Estimate</t>
  </si>
  <si>
    <t>Repaired 2019 - cost £261</t>
  </si>
  <si>
    <t>Estimate assumed a cost of £260 plus fixing cost of £323 for each bench</t>
  </si>
  <si>
    <t>Pond pump rebuilt in 2004 after an accident.  Assume asset value of both pumps is the cost of this repair.</t>
  </si>
  <si>
    <t>Office equipment total</t>
  </si>
  <si>
    <t>Street furniture</t>
  </si>
  <si>
    <t>1 The value of the assets reflects the purchase price where available in accordance with sector convention.</t>
  </si>
  <si>
    <t>4  Seats: 2 at Pond, Winslow Road and Thornton Road Junction</t>
  </si>
  <si>
    <t>Total Community Assets</t>
  </si>
  <si>
    <t>Repaired 2020</t>
  </si>
  <si>
    <t xml:space="preserve">Replaced March 2014. </t>
  </si>
  <si>
    <t>Purchased with donation, cost incl VAT, recovery of VAT transferred to reserve for future maintenance</t>
  </si>
  <si>
    <t>Maintenance Plan for Financial Year 2021/22 - Work in Progress to be Presented to NPC at May 21 Mtg</t>
  </si>
  <si>
    <t>Both pumps require costemitc maintenance - planned for 2020/21 but postponed because of unanticipated expenditure to repair play area and recretation ground vandalisim.</t>
  </si>
  <si>
    <t>Play equipment - repairs and / or parts replacements will be required if S106 funded refurbishment not approved and undertaken.</t>
  </si>
  <si>
    <t>At least some of the seats and benches are in a poor state.</t>
  </si>
  <si>
    <t>Financial Year 2020/21</t>
  </si>
  <si>
    <t>Noticeboard renovations</t>
  </si>
  <si>
    <t>Vandalism repairs</t>
  </si>
  <si>
    <t xml:space="preserve">MVAS batteries </t>
  </si>
  <si>
    <t>Miscellenous repairs</t>
  </si>
  <si>
    <t>Nash Parish Council:  Asset Register (Review for 2021 completed 13.4.21 - asset register to NPC at May 2021 Mtg)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</si>
</sst>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4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/>
    <xf numFmtId="164" fontId="18" fillId="0" borderId="0" xfId="0" applyNumberFormat="1" applyFont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4" fontId="18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15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0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/>
    <xf numFmtId="4" fontId="15" fillId="0" borderId="0" xfId="0" applyNumberFormat="1" applyFont="1"/>
    <xf numFmtId="164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22" fillId="0" borderId="0" xfId="0" applyFont="1" applyAlignment="1">
      <alignment wrapText="1"/>
    </xf>
    <xf numFmtId="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/>
    <xf numFmtId="0" fontId="25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6" fontId="15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 applyAlignment="1">
      <alignment horizontal="left" vertical="center" wrapText="1"/>
    </xf>
    <xf numFmtId="165" fontId="12" fillId="0" borderId="0" xfId="0" applyNumberFormat="1" applyFont="1"/>
    <xf numFmtId="165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/>
    <xf numFmtId="165" fontId="17" fillId="0" borderId="0" xfId="0" applyNumberFormat="1" applyFont="1"/>
    <xf numFmtId="0" fontId="10" fillId="0" borderId="0" xfId="0" applyFont="1"/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6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/>
    <xf numFmtId="17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right" wrapText="1"/>
    </xf>
    <xf numFmtId="165" fontId="17" fillId="0" borderId="0" xfId="0" applyNumberFormat="1" applyFont="1" applyAlignment="1">
      <alignment horizontal="center" vertical="center"/>
    </xf>
    <xf numFmtId="6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vertical="center"/>
    </xf>
    <xf numFmtId="165" fontId="1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165" fontId="15" fillId="0" borderId="0" xfId="0" applyNumberFormat="1" applyFont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49" fontId="15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5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6" fontId="10" fillId="0" borderId="0" xfId="0" applyNumberFormat="1" applyFont="1" applyAlignment="1">
      <alignment horizontal="center" vertical="center" wrapText="1"/>
    </xf>
    <xf numFmtId="6" fontId="15" fillId="0" borderId="0" xfId="0" applyNumberFormat="1" applyFont="1" applyAlignment="1">
      <alignment horizontal="center" vertical="center" wrapText="1"/>
    </xf>
    <xf numFmtId="6" fontId="23" fillId="0" borderId="0" xfId="0" applyNumberFormat="1" applyFont="1" applyAlignment="1">
      <alignment horizontal="center" vertical="center" wrapText="1"/>
    </xf>
    <xf numFmtId="14" fontId="12" fillId="0" borderId="0" xfId="0" applyNumberFormat="1" applyFont="1"/>
    <xf numFmtId="8" fontId="1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zoomScaleNormal="100" workbookViewId="0">
      <selection activeCell="F6" sqref="F6"/>
    </sheetView>
  </sheetViews>
  <sheetFormatPr defaultColWidth="9.109375" defaultRowHeight="13.8" x14ac:dyDescent="0.25"/>
  <cols>
    <col min="1" max="1" width="38.5546875" style="1" bestFit="1" customWidth="1"/>
    <col min="2" max="2" width="10.5546875" style="2" bestFit="1" customWidth="1"/>
    <col min="3" max="3" width="13.6640625" style="2" customWidth="1"/>
    <col min="4" max="4" width="30" style="2" customWidth="1"/>
    <col min="5" max="5" width="14" style="2" bestFit="1" customWidth="1"/>
    <col min="6" max="6" width="38.33203125" style="2" bestFit="1" customWidth="1"/>
    <col min="7" max="7" width="19.109375" style="2" bestFit="1" customWidth="1"/>
    <col min="8" max="8" width="11.5546875" style="1" bestFit="1" customWidth="1"/>
    <col min="9" max="16384" width="9.109375" style="1"/>
  </cols>
  <sheetData>
    <row r="1" spans="1:11" x14ac:dyDescent="0.25">
      <c r="A1" s="9" t="s">
        <v>155</v>
      </c>
      <c r="B1" s="4"/>
      <c r="C1" s="5"/>
      <c r="D1" s="5"/>
      <c r="E1" s="5"/>
      <c r="F1" s="6"/>
      <c r="G1" s="6"/>
      <c r="H1" s="3"/>
      <c r="I1" s="3"/>
      <c r="J1" s="3"/>
      <c r="K1" s="3"/>
    </row>
    <row r="2" spans="1:11" x14ac:dyDescent="0.25">
      <c r="A2" s="9"/>
      <c r="B2" s="4"/>
      <c r="C2" s="5"/>
      <c r="D2" s="5"/>
      <c r="E2" s="5"/>
      <c r="F2" s="67"/>
      <c r="G2" s="67"/>
      <c r="H2" s="3"/>
      <c r="I2" s="3"/>
      <c r="J2" s="3"/>
      <c r="K2" s="3"/>
    </row>
    <row r="3" spans="1:11" x14ac:dyDescent="0.25">
      <c r="A3" s="66" t="s">
        <v>30</v>
      </c>
      <c r="B3" s="66"/>
      <c r="C3" s="66"/>
      <c r="D3" s="66"/>
      <c r="E3" s="66"/>
      <c r="F3" s="66"/>
      <c r="G3" s="66"/>
      <c r="H3" s="66"/>
      <c r="I3" s="3"/>
      <c r="J3" s="3"/>
      <c r="K3" s="3"/>
    </row>
    <row r="4" spans="1:11" x14ac:dyDescent="0.25">
      <c r="A4" s="122" t="s">
        <v>140</v>
      </c>
      <c r="B4" s="123"/>
      <c r="C4" s="123"/>
      <c r="D4" s="123"/>
      <c r="E4" s="123"/>
      <c r="F4" s="123"/>
      <c r="G4" s="123"/>
      <c r="H4" s="123"/>
      <c r="I4" s="3"/>
      <c r="J4" s="3"/>
      <c r="K4" s="3"/>
    </row>
    <row r="5" spans="1:11" x14ac:dyDescent="0.25">
      <c r="A5" s="124" t="s">
        <v>89</v>
      </c>
      <c r="B5" s="123"/>
      <c r="C5" s="123"/>
      <c r="D5" s="123"/>
      <c r="E5" s="123"/>
      <c r="F5" s="123"/>
      <c r="G5" s="123"/>
      <c r="H5" s="123"/>
      <c r="I5" s="3"/>
      <c r="J5" s="3"/>
      <c r="K5" s="3"/>
    </row>
    <row r="6" spans="1:11" ht="13.8" customHeight="1" x14ac:dyDescent="0.25">
      <c r="A6" s="9"/>
      <c r="B6" s="4"/>
      <c r="C6" s="5"/>
      <c r="D6" s="5"/>
      <c r="E6" s="5"/>
      <c r="F6" s="67"/>
      <c r="G6" s="67"/>
      <c r="H6" s="3"/>
      <c r="I6" s="3"/>
      <c r="J6" s="3"/>
      <c r="K6" s="3"/>
    </row>
    <row r="7" spans="1:11" customFormat="1" ht="14.4" customHeight="1" x14ac:dyDescent="0.3">
      <c r="A7" s="9"/>
      <c r="B7" s="4"/>
      <c r="C7" s="5"/>
      <c r="D7" s="5"/>
      <c r="E7" s="5"/>
      <c r="F7" s="67"/>
      <c r="G7" s="67"/>
      <c r="H7" s="3"/>
      <c r="I7" s="3"/>
      <c r="J7" s="3"/>
      <c r="K7" s="3"/>
    </row>
    <row r="8" spans="1:11" ht="30" customHeight="1" x14ac:dyDescent="0.25">
      <c r="A8" s="29" t="s">
        <v>23</v>
      </c>
      <c r="B8" s="8" t="s">
        <v>63</v>
      </c>
      <c r="C8" s="8" t="s">
        <v>22</v>
      </c>
      <c r="D8" s="29" t="s">
        <v>24</v>
      </c>
      <c r="E8" s="30" t="s">
        <v>25</v>
      </c>
      <c r="F8" s="29" t="s">
        <v>30</v>
      </c>
      <c r="G8" s="30" t="s">
        <v>34</v>
      </c>
      <c r="H8" s="8" t="s">
        <v>75</v>
      </c>
      <c r="I8" s="3"/>
      <c r="J8" s="3"/>
      <c r="K8" s="3"/>
    </row>
    <row r="9" spans="1:11" x14ac:dyDescent="0.25">
      <c r="A9" s="113" t="s">
        <v>33</v>
      </c>
      <c r="B9" s="113"/>
      <c r="C9" s="113"/>
      <c r="D9" s="113"/>
      <c r="E9" s="113"/>
      <c r="F9" s="113"/>
      <c r="G9" s="113"/>
      <c r="H9" s="113"/>
      <c r="I9" s="3"/>
      <c r="J9" s="3"/>
      <c r="K9" s="3"/>
    </row>
    <row r="10" spans="1:11" x14ac:dyDescent="0.25">
      <c r="A10" s="23" t="s">
        <v>0</v>
      </c>
      <c r="B10" s="58">
        <v>1993</v>
      </c>
      <c r="C10" s="34">
        <v>79.989999999999995</v>
      </c>
      <c r="D10" s="6"/>
      <c r="E10" s="6" t="s">
        <v>26</v>
      </c>
      <c r="F10" s="6"/>
      <c r="G10" s="34">
        <v>180</v>
      </c>
      <c r="H10" s="34">
        <f>C10</f>
        <v>79.989999999999995</v>
      </c>
      <c r="I10" s="3"/>
      <c r="J10" s="3"/>
      <c r="K10" s="3"/>
    </row>
    <row r="11" spans="1:11" x14ac:dyDescent="0.25">
      <c r="A11" s="32" t="s">
        <v>21</v>
      </c>
      <c r="B11" s="58">
        <v>2019</v>
      </c>
      <c r="C11" s="34">
        <v>500</v>
      </c>
      <c r="D11" s="10"/>
      <c r="E11" s="33" t="s">
        <v>28</v>
      </c>
      <c r="F11" s="35" t="s">
        <v>32</v>
      </c>
      <c r="G11" s="56" t="s">
        <v>77</v>
      </c>
      <c r="H11" s="34">
        <v>500</v>
      </c>
      <c r="I11" s="3"/>
      <c r="J11" s="3"/>
      <c r="K11" s="3"/>
    </row>
    <row r="12" spans="1:11" ht="13.8" customHeight="1" x14ac:dyDescent="0.25">
      <c r="A12" s="112" t="s">
        <v>19</v>
      </c>
      <c r="B12" s="114">
        <v>2013</v>
      </c>
      <c r="C12" s="118">
        <v>70</v>
      </c>
      <c r="D12" s="126"/>
      <c r="E12" s="110" t="s">
        <v>29</v>
      </c>
      <c r="F12" s="112" t="s">
        <v>31</v>
      </c>
      <c r="G12" s="36" t="s">
        <v>35</v>
      </c>
      <c r="H12" s="115">
        <v>70</v>
      </c>
      <c r="I12" s="3"/>
      <c r="J12" s="3"/>
      <c r="K12" s="3"/>
    </row>
    <row r="13" spans="1:11" ht="13.8" customHeight="1" x14ac:dyDescent="0.25">
      <c r="A13" s="112"/>
      <c r="B13" s="114"/>
      <c r="C13" s="118"/>
      <c r="D13" s="126"/>
      <c r="E13" s="110"/>
      <c r="F13" s="112"/>
      <c r="G13" s="36" t="s">
        <v>36</v>
      </c>
      <c r="H13" s="116"/>
      <c r="I13" s="3"/>
      <c r="J13" s="3"/>
      <c r="K13" s="3"/>
    </row>
    <row r="14" spans="1:11" ht="13.8" customHeight="1" x14ac:dyDescent="0.25">
      <c r="A14" s="96"/>
      <c r="B14" s="93"/>
      <c r="C14" s="91"/>
      <c r="D14" s="94"/>
      <c r="E14" s="92"/>
      <c r="F14" s="96"/>
      <c r="G14" s="98" t="s">
        <v>138</v>
      </c>
      <c r="H14" s="99">
        <f>SUM(H10:H13)</f>
        <v>649.99</v>
      </c>
      <c r="I14" s="3"/>
      <c r="J14" s="3"/>
      <c r="K14" s="3"/>
    </row>
    <row r="15" spans="1:11" x14ac:dyDescent="0.25">
      <c r="A15" s="108" t="s">
        <v>1</v>
      </c>
      <c r="B15" s="108"/>
      <c r="C15" s="108"/>
      <c r="D15" s="108"/>
      <c r="E15" s="108"/>
      <c r="F15" s="108"/>
      <c r="G15" s="108"/>
      <c r="H15" s="108"/>
      <c r="I15" s="3"/>
      <c r="J15" s="3"/>
      <c r="K15" s="3"/>
    </row>
    <row r="16" spans="1:11" ht="34.200000000000003" x14ac:dyDescent="0.25">
      <c r="A16" s="24" t="s">
        <v>45</v>
      </c>
      <c r="B16" s="12" t="s">
        <v>27</v>
      </c>
      <c r="C16" s="13" t="s">
        <v>27</v>
      </c>
      <c r="D16" s="47" t="s">
        <v>38</v>
      </c>
      <c r="E16" s="46" t="s">
        <v>37</v>
      </c>
      <c r="F16" s="76" t="s">
        <v>114</v>
      </c>
      <c r="G16" s="77" t="s">
        <v>115</v>
      </c>
      <c r="H16" s="90">
        <v>12600</v>
      </c>
      <c r="I16" s="3"/>
      <c r="J16" s="3"/>
      <c r="K16" s="3"/>
    </row>
    <row r="17" spans="1:11" ht="39.75" customHeight="1" x14ac:dyDescent="0.25">
      <c r="A17" s="25" t="s">
        <v>141</v>
      </c>
      <c r="B17" s="38" t="s">
        <v>27</v>
      </c>
      <c r="C17" s="37" t="s">
        <v>27</v>
      </c>
      <c r="D17" s="47" t="s">
        <v>76</v>
      </c>
      <c r="E17" s="64" t="s">
        <v>78</v>
      </c>
      <c r="F17" s="49" t="s">
        <v>81</v>
      </c>
      <c r="G17" s="79" t="s">
        <v>117</v>
      </c>
      <c r="H17" s="90">
        <v>1200</v>
      </c>
      <c r="I17" s="3"/>
      <c r="J17" s="3"/>
      <c r="K17" s="3"/>
    </row>
    <row r="18" spans="1:11" ht="20.399999999999999" x14ac:dyDescent="0.25">
      <c r="A18" s="69" t="s">
        <v>90</v>
      </c>
      <c r="B18" s="59">
        <v>2019</v>
      </c>
      <c r="C18" s="39">
        <v>750</v>
      </c>
      <c r="D18" s="15"/>
      <c r="E18" s="61" t="s">
        <v>37</v>
      </c>
      <c r="F18" s="62" t="s">
        <v>145</v>
      </c>
      <c r="G18" s="63">
        <v>750</v>
      </c>
      <c r="H18" s="104">
        <v>750</v>
      </c>
      <c r="I18" s="3"/>
      <c r="J18" s="3"/>
      <c r="K18" s="3"/>
    </row>
    <row r="19" spans="1:11" ht="54" customHeight="1" x14ac:dyDescent="0.25">
      <c r="A19" s="24" t="s">
        <v>39</v>
      </c>
      <c r="B19" s="48" t="s">
        <v>27</v>
      </c>
      <c r="C19" s="46" t="s">
        <v>27</v>
      </c>
      <c r="D19" s="13"/>
      <c r="E19" s="64" t="s">
        <v>78</v>
      </c>
      <c r="F19" s="97" t="s">
        <v>137</v>
      </c>
      <c r="G19" s="127" t="s">
        <v>119</v>
      </c>
      <c r="H19" s="43">
        <v>4000</v>
      </c>
      <c r="I19" s="3"/>
      <c r="J19" s="3"/>
      <c r="K19" s="3"/>
    </row>
    <row r="20" spans="1:11" ht="54" customHeight="1" x14ac:dyDescent="0.25">
      <c r="A20" s="24" t="s">
        <v>40</v>
      </c>
      <c r="B20" s="48" t="s">
        <v>27</v>
      </c>
      <c r="C20" s="46" t="s">
        <v>27</v>
      </c>
      <c r="D20" s="42"/>
      <c r="E20" s="64" t="s">
        <v>78</v>
      </c>
      <c r="F20" s="14"/>
      <c r="G20" s="127"/>
      <c r="H20" s="43">
        <v>4000</v>
      </c>
      <c r="I20" s="3"/>
      <c r="J20" s="3"/>
      <c r="K20" s="3"/>
    </row>
    <row r="21" spans="1:11" x14ac:dyDescent="0.25">
      <c r="A21" s="24" t="s">
        <v>41</v>
      </c>
      <c r="B21" s="12">
        <v>2014</v>
      </c>
      <c r="C21" s="43">
        <v>775</v>
      </c>
      <c r="D21" s="105" t="s">
        <v>143</v>
      </c>
      <c r="E21" s="61" t="s">
        <v>37</v>
      </c>
      <c r="F21" s="60" t="s">
        <v>144</v>
      </c>
      <c r="G21" s="127" t="s">
        <v>118</v>
      </c>
      <c r="H21" s="43">
        <f>C21</f>
        <v>775</v>
      </c>
      <c r="I21" s="11"/>
      <c r="J21" s="3"/>
      <c r="K21" s="3"/>
    </row>
    <row r="22" spans="1:11" x14ac:dyDescent="0.25">
      <c r="A22" s="24" t="s">
        <v>86</v>
      </c>
      <c r="B22" s="114">
        <v>2002</v>
      </c>
      <c r="C22" s="118">
        <v>250</v>
      </c>
      <c r="D22" s="105" t="s">
        <v>143</v>
      </c>
      <c r="E22" s="61" t="s">
        <v>37</v>
      </c>
      <c r="F22" s="50"/>
      <c r="G22" s="128"/>
      <c r="H22" s="118">
        <f>C22</f>
        <v>250</v>
      </c>
      <c r="I22" s="11"/>
      <c r="J22" s="3"/>
      <c r="K22" s="3"/>
    </row>
    <row r="23" spans="1:11" x14ac:dyDescent="0.25">
      <c r="A23" s="24" t="s">
        <v>87</v>
      </c>
      <c r="B23" s="114"/>
      <c r="C23" s="118"/>
      <c r="D23" s="105" t="s">
        <v>143</v>
      </c>
      <c r="E23" s="61" t="s">
        <v>37</v>
      </c>
      <c r="F23" s="50"/>
      <c r="G23" s="128"/>
      <c r="H23" s="118"/>
      <c r="I23" s="11"/>
      <c r="J23" s="3"/>
      <c r="K23" s="3"/>
    </row>
    <row r="24" spans="1:11" x14ac:dyDescent="0.25">
      <c r="A24" s="24" t="s">
        <v>88</v>
      </c>
      <c r="B24" s="86" t="s">
        <v>130</v>
      </c>
      <c r="C24" s="118"/>
      <c r="D24" s="50"/>
      <c r="E24" s="61" t="s">
        <v>37</v>
      </c>
      <c r="F24" s="50"/>
      <c r="G24" s="78" t="s">
        <v>116</v>
      </c>
      <c r="H24" s="118"/>
      <c r="I24" s="3"/>
      <c r="J24" s="3"/>
      <c r="K24" s="3"/>
    </row>
    <row r="25" spans="1:11" x14ac:dyDescent="0.25">
      <c r="A25" s="24" t="s">
        <v>2</v>
      </c>
      <c r="B25" s="12">
        <v>1968</v>
      </c>
      <c r="C25" s="43">
        <v>100</v>
      </c>
      <c r="D25" s="12"/>
      <c r="E25" s="48" t="s">
        <v>26</v>
      </c>
      <c r="F25" s="50" t="s">
        <v>74</v>
      </c>
      <c r="G25" s="78" t="s">
        <v>26</v>
      </c>
      <c r="H25" s="43">
        <f>C25</f>
        <v>100</v>
      </c>
      <c r="I25" s="3"/>
      <c r="J25" s="3"/>
      <c r="K25" s="3"/>
    </row>
    <row r="26" spans="1:11" x14ac:dyDescent="0.25">
      <c r="A26" s="24" t="s">
        <v>3</v>
      </c>
      <c r="B26" s="12">
        <v>2003</v>
      </c>
      <c r="C26" s="43">
        <v>775</v>
      </c>
      <c r="D26" s="17"/>
      <c r="E26" s="65" t="s">
        <v>37</v>
      </c>
      <c r="F26" s="12"/>
      <c r="G26" s="129" t="s">
        <v>120</v>
      </c>
      <c r="H26" s="43">
        <f>C26</f>
        <v>775</v>
      </c>
      <c r="I26" s="3"/>
      <c r="J26" s="3"/>
      <c r="K26" s="3"/>
    </row>
    <row r="27" spans="1:11" x14ac:dyDescent="0.25">
      <c r="A27" s="26" t="s">
        <v>4</v>
      </c>
      <c r="B27" s="12">
        <v>1924</v>
      </c>
      <c r="C27" s="12" t="s">
        <v>9</v>
      </c>
      <c r="D27" s="12"/>
      <c r="E27" s="48" t="s">
        <v>37</v>
      </c>
      <c r="F27" s="50" t="s">
        <v>82</v>
      </c>
      <c r="G27" s="129"/>
      <c r="H27" s="43">
        <v>1525</v>
      </c>
      <c r="I27" s="3"/>
      <c r="J27" s="3"/>
      <c r="K27" s="3"/>
    </row>
    <row r="28" spans="1:11" x14ac:dyDescent="0.25">
      <c r="A28" s="52" t="s">
        <v>46</v>
      </c>
      <c r="B28" s="41">
        <v>1998</v>
      </c>
      <c r="C28" s="43">
        <v>339.5</v>
      </c>
      <c r="D28" s="13"/>
      <c r="E28" s="72" t="s">
        <v>37</v>
      </c>
      <c r="F28" s="60" t="s">
        <v>122</v>
      </c>
      <c r="G28" s="78" t="s">
        <v>121</v>
      </c>
      <c r="H28" s="43">
        <f>C28</f>
        <v>339.5</v>
      </c>
      <c r="I28" s="3"/>
      <c r="J28" s="3"/>
      <c r="K28" s="3"/>
    </row>
    <row r="29" spans="1:11" x14ac:dyDescent="0.25">
      <c r="A29" s="52" t="s">
        <v>42</v>
      </c>
      <c r="B29" s="12"/>
      <c r="C29" s="43">
        <v>2226.9</v>
      </c>
      <c r="D29" s="12"/>
      <c r="E29" s="12"/>
      <c r="F29" s="12"/>
      <c r="G29" s="63"/>
      <c r="H29" s="43">
        <f>C29</f>
        <v>2226.9</v>
      </c>
      <c r="I29" s="3"/>
      <c r="J29" s="3"/>
      <c r="K29" s="3"/>
    </row>
    <row r="30" spans="1:11" x14ac:dyDescent="0.25">
      <c r="A30" s="52" t="s">
        <v>43</v>
      </c>
      <c r="B30" s="12"/>
      <c r="C30" s="43">
        <v>160</v>
      </c>
      <c r="D30" s="12"/>
      <c r="E30" s="12"/>
      <c r="F30" s="12"/>
      <c r="G30" s="63"/>
      <c r="H30" s="43">
        <f>C30</f>
        <v>160</v>
      </c>
      <c r="I30" s="3"/>
      <c r="J30" s="3"/>
      <c r="K30" s="3"/>
    </row>
    <row r="31" spans="1:11" x14ac:dyDescent="0.25">
      <c r="A31" s="52" t="s">
        <v>44</v>
      </c>
      <c r="B31" s="44"/>
      <c r="C31" s="43">
        <v>366</v>
      </c>
      <c r="D31" s="44"/>
      <c r="E31" s="44"/>
      <c r="F31" s="44"/>
      <c r="G31" s="63"/>
      <c r="H31" s="43">
        <f>C31</f>
        <v>366</v>
      </c>
      <c r="I31" s="3"/>
      <c r="J31" s="3"/>
      <c r="K31" s="3"/>
    </row>
    <row r="32" spans="1:11" x14ac:dyDescent="0.25">
      <c r="A32" s="52" t="s">
        <v>79</v>
      </c>
      <c r="B32" s="12"/>
      <c r="C32" s="43"/>
      <c r="D32" s="12"/>
      <c r="E32" s="12"/>
      <c r="F32" s="50" t="s">
        <v>83</v>
      </c>
      <c r="G32" s="63">
        <v>500</v>
      </c>
      <c r="H32" s="12"/>
      <c r="I32" s="3"/>
      <c r="J32" s="3"/>
      <c r="K32" s="3"/>
    </row>
    <row r="33" spans="1:11" x14ac:dyDescent="0.25">
      <c r="A33" s="52"/>
      <c r="B33" s="92"/>
      <c r="C33" s="91"/>
      <c r="D33" s="92"/>
      <c r="E33" s="92"/>
      <c r="F33" s="95"/>
      <c r="G33" s="100" t="s">
        <v>139</v>
      </c>
      <c r="H33" s="99">
        <f>SUM(H16:H32)</f>
        <v>29067.4</v>
      </c>
      <c r="I33" s="3"/>
      <c r="J33" s="3"/>
      <c r="K33" s="3"/>
    </row>
    <row r="34" spans="1:11" x14ac:dyDescent="0.25">
      <c r="A34" s="31" t="s">
        <v>5</v>
      </c>
      <c r="B34" s="31"/>
      <c r="C34" s="31"/>
      <c r="D34" s="31"/>
      <c r="E34" s="31"/>
      <c r="F34" s="31"/>
      <c r="G34" s="31"/>
      <c r="H34" s="31"/>
      <c r="I34" s="3"/>
      <c r="J34" s="3"/>
      <c r="K34" s="3"/>
    </row>
    <row r="35" spans="1:11" x14ac:dyDescent="0.25">
      <c r="A35" s="16" t="s">
        <v>8</v>
      </c>
      <c r="B35" s="12">
        <v>1998</v>
      </c>
      <c r="C35" s="43">
        <v>28.15</v>
      </c>
      <c r="D35" s="12"/>
      <c r="E35" s="12"/>
      <c r="F35" s="125" t="s">
        <v>135</v>
      </c>
      <c r="G35" s="18"/>
      <c r="H35" s="118">
        <f>C35+C36</f>
        <v>3151.15</v>
      </c>
      <c r="I35" s="3"/>
      <c r="J35" s="3"/>
      <c r="K35" s="3"/>
    </row>
    <row r="36" spans="1:11" x14ac:dyDescent="0.25">
      <c r="A36" s="52" t="s">
        <v>47</v>
      </c>
      <c r="B36" s="12">
        <v>1996</v>
      </c>
      <c r="C36" s="43">
        <f>2888+235</f>
        <v>3123</v>
      </c>
      <c r="D36" s="13"/>
      <c r="E36" s="13"/>
      <c r="F36" s="110"/>
      <c r="G36" s="18"/>
      <c r="H36" s="118"/>
      <c r="I36" s="3"/>
      <c r="J36" s="3"/>
      <c r="K36" s="3"/>
    </row>
    <row r="37" spans="1:11" x14ac:dyDescent="0.25">
      <c r="A37" s="52" t="s">
        <v>48</v>
      </c>
      <c r="B37" s="12">
        <v>2000</v>
      </c>
      <c r="C37" s="43">
        <v>856.5</v>
      </c>
      <c r="D37" s="19"/>
      <c r="E37" s="19"/>
      <c r="F37" s="18"/>
      <c r="G37" s="18"/>
      <c r="H37" s="43">
        <f>C37</f>
        <v>856.5</v>
      </c>
      <c r="I37" s="3"/>
      <c r="J37" s="3"/>
      <c r="K37" s="3"/>
    </row>
    <row r="38" spans="1:11" x14ac:dyDescent="0.25">
      <c r="A38" s="52" t="s">
        <v>49</v>
      </c>
      <c r="B38" s="12" t="s">
        <v>9</v>
      </c>
      <c r="C38" s="43" t="s">
        <v>9</v>
      </c>
      <c r="D38" s="12"/>
      <c r="E38" s="12"/>
      <c r="F38" s="50" t="s">
        <v>84</v>
      </c>
      <c r="G38" s="18"/>
      <c r="H38" s="43">
        <v>1015</v>
      </c>
      <c r="I38" s="3"/>
      <c r="J38" s="3"/>
      <c r="K38" s="3"/>
    </row>
    <row r="39" spans="1:11" x14ac:dyDescent="0.25">
      <c r="A39" s="52" t="s">
        <v>64</v>
      </c>
      <c r="B39" s="51" t="s">
        <v>51</v>
      </c>
      <c r="C39" s="43">
        <v>445</v>
      </c>
      <c r="D39" s="19"/>
      <c r="E39" s="19"/>
      <c r="F39" s="18"/>
      <c r="G39" s="18"/>
      <c r="H39" s="107">
        <v>445</v>
      </c>
      <c r="I39" s="3"/>
      <c r="J39" s="3"/>
      <c r="K39" s="3"/>
    </row>
    <row r="40" spans="1:11" x14ac:dyDescent="0.25">
      <c r="A40" s="52" t="s">
        <v>50</v>
      </c>
      <c r="B40" s="12">
        <v>2008</v>
      </c>
      <c r="C40" s="12" t="s">
        <v>14</v>
      </c>
      <c r="D40" s="12"/>
      <c r="E40" s="12"/>
      <c r="F40" s="87" t="s">
        <v>134</v>
      </c>
      <c r="G40" s="12"/>
      <c r="H40" s="82">
        <v>100</v>
      </c>
      <c r="I40" s="3"/>
      <c r="J40" s="3"/>
      <c r="K40" s="3"/>
    </row>
    <row r="41" spans="1:11" ht="14.4" customHeight="1" x14ac:dyDescent="0.25">
      <c r="A41" s="27" t="s">
        <v>53</v>
      </c>
      <c r="B41" s="44" t="s">
        <v>52</v>
      </c>
      <c r="C41" s="19"/>
      <c r="D41" s="19"/>
      <c r="E41" s="19"/>
      <c r="F41" s="18"/>
      <c r="G41" s="18"/>
      <c r="H41" s="118">
        <f>C42+C43+C44+C45</f>
        <v>10756.24</v>
      </c>
      <c r="I41" s="3"/>
      <c r="J41" s="3"/>
      <c r="K41" s="3"/>
    </row>
    <row r="42" spans="1:11" x14ac:dyDescent="0.25">
      <c r="A42" s="27" t="s">
        <v>6</v>
      </c>
      <c r="B42" s="44" t="s">
        <v>52</v>
      </c>
      <c r="C42" s="43">
        <v>1835.4</v>
      </c>
      <c r="D42" s="13"/>
      <c r="E42" s="13"/>
      <c r="F42" s="18"/>
      <c r="G42" s="18"/>
      <c r="H42" s="118"/>
      <c r="I42" s="3"/>
      <c r="J42" s="3"/>
      <c r="K42" s="3"/>
    </row>
    <row r="43" spans="1:11" x14ac:dyDescent="0.25">
      <c r="A43" s="16" t="s">
        <v>12</v>
      </c>
      <c r="B43" s="44" t="s">
        <v>52</v>
      </c>
      <c r="C43" s="43">
        <v>1197</v>
      </c>
      <c r="D43" s="13"/>
      <c r="E43" s="13"/>
      <c r="F43" s="18"/>
      <c r="G43" s="18"/>
      <c r="H43" s="118"/>
      <c r="I43" s="3"/>
      <c r="J43" s="3"/>
      <c r="K43" s="3"/>
    </row>
    <row r="44" spans="1:11" x14ac:dyDescent="0.25">
      <c r="A44" s="53" t="s">
        <v>54</v>
      </c>
      <c r="B44" s="44" t="s">
        <v>52</v>
      </c>
      <c r="C44" s="43">
        <v>4698.84</v>
      </c>
      <c r="D44" s="13"/>
      <c r="E44" s="13"/>
      <c r="F44" s="18"/>
      <c r="G44" s="18"/>
      <c r="H44" s="118"/>
      <c r="I44" s="3"/>
      <c r="J44" s="3"/>
      <c r="K44" s="3"/>
    </row>
    <row r="45" spans="1:11" x14ac:dyDescent="0.25">
      <c r="A45" s="52" t="s">
        <v>55</v>
      </c>
      <c r="B45" s="44" t="s">
        <v>52</v>
      </c>
      <c r="C45" s="43">
        <v>3025</v>
      </c>
      <c r="D45" s="20"/>
      <c r="E45" s="20"/>
      <c r="F45" s="18"/>
      <c r="G45" s="18"/>
      <c r="H45" s="118"/>
      <c r="I45" s="3"/>
      <c r="J45" s="3"/>
      <c r="K45" s="3"/>
    </row>
    <row r="46" spans="1:11" x14ac:dyDescent="0.25">
      <c r="A46" s="16" t="s">
        <v>20</v>
      </c>
      <c r="B46" s="12">
        <v>2014</v>
      </c>
      <c r="C46" s="43">
        <v>215.72</v>
      </c>
      <c r="D46" s="12"/>
      <c r="E46" s="12"/>
      <c r="F46" s="12"/>
      <c r="G46" s="12"/>
      <c r="H46" s="43">
        <f>C46</f>
        <v>215.72</v>
      </c>
      <c r="I46" s="3"/>
      <c r="J46" s="3"/>
      <c r="K46" s="3"/>
    </row>
    <row r="47" spans="1:11" x14ac:dyDescent="0.25">
      <c r="A47" s="53" t="s">
        <v>56</v>
      </c>
      <c r="B47" s="41">
        <v>2005</v>
      </c>
      <c r="C47" s="43">
        <v>3000</v>
      </c>
      <c r="D47" s="13"/>
      <c r="E47" s="13"/>
      <c r="F47" s="12"/>
      <c r="G47" s="12"/>
      <c r="H47" s="21">
        <f>C47</f>
        <v>3000</v>
      </c>
      <c r="I47" s="3"/>
      <c r="J47" s="3"/>
      <c r="K47" s="3"/>
    </row>
    <row r="48" spans="1:11" x14ac:dyDescent="0.25">
      <c r="A48" s="26" t="s">
        <v>7</v>
      </c>
      <c r="B48" s="41">
        <v>1999</v>
      </c>
      <c r="C48" s="43">
        <f>483.77+ 42.84</f>
        <v>526.61</v>
      </c>
      <c r="D48" s="13"/>
      <c r="E48" s="13"/>
      <c r="F48" s="50" t="s">
        <v>85</v>
      </c>
      <c r="G48" s="12"/>
      <c r="H48" s="43">
        <f>C48</f>
        <v>526.61</v>
      </c>
      <c r="I48" s="3"/>
      <c r="J48" s="3"/>
      <c r="K48" s="3"/>
    </row>
    <row r="49" spans="1:11" x14ac:dyDescent="0.25">
      <c r="A49" s="27" t="s">
        <v>65</v>
      </c>
      <c r="B49" s="51" t="s">
        <v>58</v>
      </c>
      <c r="C49" s="43">
        <f>290.51+116</f>
        <v>406.51</v>
      </c>
      <c r="D49" s="12"/>
      <c r="E49" s="12"/>
      <c r="F49" s="12"/>
      <c r="G49" s="12"/>
      <c r="H49" s="43">
        <f>C49</f>
        <v>406.51</v>
      </c>
      <c r="I49" s="3"/>
      <c r="J49" s="3"/>
      <c r="K49" s="3"/>
    </row>
    <row r="50" spans="1:11" x14ac:dyDescent="0.25">
      <c r="A50" s="53" t="s">
        <v>66</v>
      </c>
      <c r="B50" s="41" t="s">
        <v>9</v>
      </c>
      <c r="C50" s="12" t="s">
        <v>9</v>
      </c>
      <c r="D50" s="12"/>
      <c r="E50" s="12"/>
      <c r="F50" s="80" t="s">
        <v>123</v>
      </c>
      <c r="G50" s="12"/>
      <c r="H50" s="71">
        <v>100</v>
      </c>
      <c r="I50" s="3"/>
      <c r="J50" s="3"/>
      <c r="K50" s="3"/>
    </row>
    <row r="51" spans="1:11" x14ac:dyDescent="0.25">
      <c r="A51" s="53" t="s">
        <v>80</v>
      </c>
      <c r="B51" s="51" t="s">
        <v>57</v>
      </c>
      <c r="C51" s="43">
        <v>179.4</v>
      </c>
      <c r="D51" s="13"/>
      <c r="E51" s="13"/>
      <c r="F51" s="12"/>
      <c r="G51" s="12"/>
      <c r="H51" s="43">
        <f>C51</f>
        <v>179.4</v>
      </c>
      <c r="I51" s="3"/>
      <c r="J51" s="3"/>
      <c r="K51" s="3"/>
    </row>
    <row r="52" spans="1:11" x14ac:dyDescent="0.25">
      <c r="A52" s="16" t="s">
        <v>10</v>
      </c>
      <c r="B52" s="41" t="s">
        <v>9</v>
      </c>
      <c r="C52" s="12" t="s">
        <v>9</v>
      </c>
      <c r="D52" s="12"/>
      <c r="E52" s="12"/>
      <c r="F52" s="80" t="s">
        <v>123</v>
      </c>
      <c r="G52" s="12"/>
      <c r="H52" s="71">
        <v>100</v>
      </c>
      <c r="I52" s="3"/>
      <c r="J52" s="3"/>
      <c r="K52" s="3"/>
    </row>
    <row r="53" spans="1:11" x14ac:dyDescent="0.25">
      <c r="A53" s="16" t="s">
        <v>11</v>
      </c>
      <c r="B53" s="41" t="s">
        <v>18</v>
      </c>
      <c r="C53" s="12" t="s">
        <v>9</v>
      </c>
      <c r="D53" s="12"/>
      <c r="E53" s="12"/>
      <c r="F53" s="12"/>
      <c r="G53" s="12"/>
      <c r="H53" s="71">
        <v>200</v>
      </c>
      <c r="I53" s="3"/>
      <c r="J53" s="3"/>
      <c r="K53" s="3"/>
    </row>
    <row r="54" spans="1:11" x14ac:dyDescent="0.25">
      <c r="A54" s="16" t="s">
        <v>13</v>
      </c>
      <c r="B54" s="41" t="s">
        <v>18</v>
      </c>
      <c r="C54" s="12" t="s">
        <v>9</v>
      </c>
      <c r="D54" s="12"/>
      <c r="E54" s="12"/>
      <c r="F54" s="12"/>
      <c r="G54" s="12"/>
      <c r="H54" s="71">
        <v>135</v>
      </c>
      <c r="I54" s="3"/>
      <c r="J54" s="3"/>
      <c r="K54" s="3"/>
    </row>
    <row r="55" spans="1:11" x14ac:dyDescent="0.25">
      <c r="A55" s="117" t="s">
        <v>59</v>
      </c>
      <c r="B55" s="119" t="s">
        <v>60</v>
      </c>
      <c r="C55" s="118">
        <v>4489</v>
      </c>
      <c r="D55" s="13"/>
      <c r="E55" s="13"/>
      <c r="F55" s="12"/>
      <c r="G55" s="12"/>
      <c r="H55" s="118">
        <f>C55</f>
        <v>4489</v>
      </c>
      <c r="I55" s="3"/>
      <c r="J55" s="3"/>
      <c r="K55" s="3"/>
    </row>
    <row r="56" spans="1:11" ht="22.5" customHeight="1" x14ac:dyDescent="0.25">
      <c r="A56" s="117"/>
      <c r="B56" s="114"/>
      <c r="C56" s="118"/>
      <c r="D56" s="13"/>
      <c r="E56" s="13"/>
      <c r="F56" s="12"/>
      <c r="G56" s="12"/>
      <c r="H56" s="118"/>
      <c r="I56" s="3"/>
      <c r="J56" s="3"/>
      <c r="K56" s="3"/>
    </row>
    <row r="57" spans="1:11" ht="22.5" customHeight="1" x14ac:dyDescent="0.25">
      <c r="A57" s="40" t="s">
        <v>68</v>
      </c>
      <c r="B57" s="109" t="s">
        <v>67</v>
      </c>
      <c r="C57" s="43">
        <v>260</v>
      </c>
      <c r="D57" s="42"/>
      <c r="E57" s="42"/>
      <c r="F57" s="120" t="s">
        <v>136</v>
      </c>
      <c r="G57" s="81"/>
      <c r="H57" s="118">
        <v>1749</v>
      </c>
      <c r="I57" s="3"/>
      <c r="J57" s="3"/>
      <c r="K57" s="3"/>
    </row>
    <row r="58" spans="1:11" x14ac:dyDescent="0.25">
      <c r="A58" s="53" t="s">
        <v>69</v>
      </c>
      <c r="B58" s="109"/>
      <c r="C58" s="48" t="s">
        <v>9</v>
      </c>
      <c r="D58" s="12"/>
      <c r="E58" s="12"/>
      <c r="F58" s="121"/>
      <c r="G58" s="12"/>
      <c r="H58" s="118"/>
      <c r="I58" s="3"/>
      <c r="J58" s="3"/>
      <c r="K58" s="3"/>
    </row>
    <row r="59" spans="1:11" x14ac:dyDescent="0.25">
      <c r="A59" s="53"/>
      <c r="B59" s="88"/>
      <c r="C59" s="88"/>
      <c r="D59" s="89"/>
      <c r="E59" s="89"/>
      <c r="F59" s="89"/>
      <c r="G59" s="101" t="s">
        <v>16</v>
      </c>
      <c r="H59" s="99">
        <v>25888</v>
      </c>
      <c r="I59" s="3"/>
      <c r="J59" s="3"/>
      <c r="K59" s="3"/>
    </row>
    <row r="60" spans="1:11" x14ac:dyDescent="0.25">
      <c r="A60" s="108" t="s">
        <v>15</v>
      </c>
      <c r="B60" s="108"/>
      <c r="C60" s="108"/>
      <c r="D60" s="108"/>
      <c r="E60" s="108"/>
      <c r="F60" s="108"/>
      <c r="G60" s="108"/>
      <c r="H60" s="108"/>
      <c r="I60" s="3"/>
      <c r="J60" s="3"/>
      <c r="K60" s="3"/>
    </row>
    <row r="61" spans="1:11" x14ac:dyDescent="0.25">
      <c r="A61" s="16" t="s">
        <v>16</v>
      </c>
      <c r="B61" s="12">
        <v>1978</v>
      </c>
      <c r="C61" s="43">
        <v>2250</v>
      </c>
      <c r="D61" s="21"/>
      <c r="E61" s="21"/>
      <c r="F61" s="50" t="s">
        <v>70</v>
      </c>
      <c r="G61" s="12"/>
      <c r="H61" s="43">
        <f>C61</f>
        <v>2250</v>
      </c>
      <c r="I61" s="3"/>
      <c r="J61" s="3"/>
      <c r="K61" s="3"/>
    </row>
    <row r="62" spans="1:11" x14ac:dyDescent="0.25">
      <c r="A62" s="16" t="s">
        <v>17</v>
      </c>
      <c r="B62" s="12">
        <v>1979</v>
      </c>
      <c r="C62" s="52"/>
      <c r="D62" s="16"/>
      <c r="E62" s="16"/>
      <c r="F62" s="52" t="s">
        <v>71</v>
      </c>
      <c r="G62" s="16"/>
      <c r="H62" s="16"/>
      <c r="I62" s="3"/>
      <c r="J62" s="3"/>
      <c r="K62" s="3"/>
    </row>
    <row r="63" spans="1:11" x14ac:dyDescent="0.25">
      <c r="A63" s="54" t="s">
        <v>73</v>
      </c>
      <c r="B63" s="12">
        <v>2018</v>
      </c>
      <c r="C63" s="18"/>
      <c r="D63" s="18"/>
      <c r="E63" s="18"/>
      <c r="F63" s="57" t="s">
        <v>62</v>
      </c>
      <c r="G63" s="18"/>
      <c r="H63" s="16"/>
      <c r="I63" s="3"/>
      <c r="J63" s="3"/>
      <c r="K63" s="3"/>
    </row>
    <row r="64" spans="1:11" x14ac:dyDescent="0.25">
      <c r="A64" s="55"/>
      <c r="B64" s="6"/>
      <c r="C64" s="6"/>
      <c r="D64" s="6"/>
      <c r="E64" s="6"/>
      <c r="F64" s="7"/>
      <c r="G64" s="102" t="s">
        <v>15</v>
      </c>
      <c r="H64" s="103">
        <f>SUM(H61:H63)</f>
        <v>2250</v>
      </c>
      <c r="I64" s="3"/>
      <c r="J64" s="3"/>
      <c r="K64" s="3"/>
    </row>
    <row r="65" spans="1:11" x14ac:dyDescent="0.25">
      <c r="A65" s="55" t="s">
        <v>61</v>
      </c>
      <c r="B65" s="45"/>
      <c r="C65" s="45"/>
      <c r="D65" s="45"/>
      <c r="E65" s="45"/>
      <c r="F65" s="7"/>
      <c r="G65" s="7"/>
      <c r="H65" s="22"/>
      <c r="I65" s="3"/>
      <c r="J65" s="3"/>
      <c r="K65" s="3"/>
    </row>
    <row r="66" spans="1:11" x14ac:dyDescent="0.25">
      <c r="A66" s="28" t="s">
        <v>72</v>
      </c>
      <c r="B66" s="6"/>
      <c r="C66" s="6"/>
      <c r="D66" s="6"/>
      <c r="E66" s="6"/>
      <c r="F66" s="6"/>
      <c r="G66" s="6"/>
      <c r="H66" s="3"/>
      <c r="I66" s="3"/>
      <c r="J66" s="3"/>
      <c r="K66" s="3"/>
    </row>
    <row r="67" spans="1:11" x14ac:dyDescent="0.25">
      <c r="B67" s="6"/>
      <c r="C67" s="6"/>
      <c r="D67" s="6"/>
      <c r="E67" s="6"/>
      <c r="F67" s="6"/>
      <c r="G67" s="102" t="s">
        <v>142</v>
      </c>
      <c r="H67" s="103">
        <v>57854</v>
      </c>
      <c r="I67" s="3"/>
      <c r="J67" s="3"/>
      <c r="K67" s="3"/>
    </row>
    <row r="68" spans="1:11" x14ac:dyDescent="0.25">
      <c r="C68" s="83"/>
    </row>
    <row r="71" spans="1:11" x14ac:dyDescent="0.25">
      <c r="D71" s="111"/>
      <c r="E71" s="112"/>
      <c r="F71" s="112"/>
      <c r="G71" s="112"/>
    </row>
  </sheetData>
  <mergeCells count="29">
    <mergeCell ref="A4:H4"/>
    <mergeCell ref="A5:H5"/>
    <mergeCell ref="H35:H36"/>
    <mergeCell ref="F35:F36"/>
    <mergeCell ref="H41:H45"/>
    <mergeCell ref="B12:B13"/>
    <mergeCell ref="C12:C13"/>
    <mergeCell ref="D12:D13"/>
    <mergeCell ref="G19:G20"/>
    <mergeCell ref="G21:G23"/>
    <mergeCell ref="G26:G27"/>
    <mergeCell ref="C22:C24"/>
    <mergeCell ref="H22:H24"/>
    <mergeCell ref="A60:H60"/>
    <mergeCell ref="B57:B58"/>
    <mergeCell ref="E12:E13"/>
    <mergeCell ref="D71:G71"/>
    <mergeCell ref="A9:H9"/>
    <mergeCell ref="B22:B23"/>
    <mergeCell ref="A15:H15"/>
    <mergeCell ref="H12:H13"/>
    <mergeCell ref="F12:F13"/>
    <mergeCell ref="A55:A56"/>
    <mergeCell ref="H55:H56"/>
    <mergeCell ref="B55:B56"/>
    <mergeCell ref="C55:C56"/>
    <mergeCell ref="A12:A13"/>
    <mergeCell ref="F57:F58"/>
    <mergeCell ref="H57:H58"/>
  </mergeCells>
  <phoneticPr fontId="21" type="noConversion"/>
  <printOptions gridLines="1"/>
  <pageMargins left="0.31496062992125984" right="0.31496062992125984" top="0.74803149606299213" bottom="0.74803149606299213" header="0.31496062992125984" footer="0.31496062992125984"/>
  <pageSetup paperSize="9" scale="55" fitToHeight="0" orientation="portrait" horizontalDpi="4294967293" verticalDpi="4294967293" r:id="rId1"/>
  <ignoredErrors>
    <ignoredError sqref="B39 B41:B45 B49 B51 B5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3"/>
  <sheetViews>
    <sheetView topLeftCell="A37" workbookViewId="0">
      <selection activeCell="B53" sqref="B53"/>
    </sheetView>
  </sheetViews>
  <sheetFormatPr defaultRowHeight="14.4" x14ac:dyDescent="0.3"/>
  <cols>
    <col min="1" max="1" width="31.21875" bestFit="1" customWidth="1"/>
    <col min="8" max="8" width="15.88671875" bestFit="1" customWidth="1"/>
    <col min="9" max="9" width="27.33203125" bestFit="1" customWidth="1"/>
    <col min="10" max="10" width="31.6640625" bestFit="1" customWidth="1"/>
    <col min="11" max="11" width="16.77734375" bestFit="1" customWidth="1"/>
  </cols>
  <sheetData>
    <row r="1" spans="1:35" x14ac:dyDescent="0.3">
      <c r="A1" s="9" t="s">
        <v>128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</row>
    <row r="2" spans="1:35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1:35" x14ac:dyDescent="0.3">
      <c r="A3" s="9" t="s">
        <v>91</v>
      </c>
      <c r="B3" s="9"/>
      <c r="C3" s="9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</row>
    <row r="4" spans="1:35" x14ac:dyDescent="0.3">
      <c r="A4" s="9" t="s">
        <v>92</v>
      </c>
      <c r="B4" s="9" t="s">
        <v>93</v>
      </c>
      <c r="C4" s="9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1:35" x14ac:dyDescent="0.3">
      <c r="A5" s="68" t="s">
        <v>94</v>
      </c>
      <c r="B5" s="70">
        <v>80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</row>
    <row r="6" spans="1:35" x14ac:dyDescent="0.3">
      <c r="A6" s="68" t="s">
        <v>95</v>
      </c>
      <c r="B6" s="70">
        <v>442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</row>
    <row r="7" spans="1:35" x14ac:dyDescent="0.3">
      <c r="A7" s="68" t="s">
        <v>96</v>
      </c>
      <c r="B7" s="70">
        <v>182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</row>
    <row r="8" spans="1:35" x14ac:dyDescent="0.3">
      <c r="A8" s="73" t="s">
        <v>111</v>
      </c>
      <c r="B8" s="70">
        <v>775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</row>
    <row r="9" spans="1:35" x14ac:dyDescent="0.3">
      <c r="A9" s="68"/>
      <c r="B9" s="74">
        <f>SUM(B5:B8)</f>
        <v>1479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</row>
    <row r="10" spans="1:35" x14ac:dyDescent="0.3">
      <c r="A10" s="68"/>
      <c r="B10" s="70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</row>
    <row r="11" spans="1:35" x14ac:dyDescent="0.3">
      <c r="A11" s="9" t="s">
        <v>97</v>
      </c>
      <c r="B11" s="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35" x14ac:dyDescent="0.3">
      <c r="A12" s="9" t="s">
        <v>92</v>
      </c>
      <c r="B12" s="9" t="s">
        <v>93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</row>
    <row r="13" spans="1:35" x14ac:dyDescent="0.3">
      <c r="A13" s="68" t="s">
        <v>98</v>
      </c>
      <c r="B13" s="70">
        <v>1775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35" x14ac:dyDescent="0.3">
      <c r="A14" s="68" t="s">
        <v>99</v>
      </c>
      <c r="B14" s="70">
        <v>87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5" x14ac:dyDescent="0.3">
      <c r="A15" s="68" t="s">
        <v>100</v>
      </c>
      <c r="B15" s="70">
        <v>47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35" x14ac:dyDescent="0.3">
      <c r="A16" s="68"/>
      <c r="B16" s="74">
        <f>SUM(B13:B15)</f>
        <v>1909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</row>
    <row r="17" spans="1:35" x14ac:dyDescent="0.3">
      <c r="A17" s="68"/>
      <c r="B17" s="7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x14ac:dyDescent="0.3">
      <c r="A18" s="9" t="s">
        <v>101</v>
      </c>
      <c r="B18" s="9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x14ac:dyDescent="0.3">
      <c r="A19" s="9" t="s">
        <v>92</v>
      </c>
      <c r="B19" s="9" t="s">
        <v>93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x14ac:dyDescent="0.3">
      <c r="A20" s="68" t="s">
        <v>102</v>
      </c>
      <c r="B20" s="70">
        <v>185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</row>
    <row r="21" spans="1:35" x14ac:dyDescent="0.3">
      <c r="A21" s="68"/>
      <c r="B21" s="74">
        <f>SUM(B20)</f>
        <v>185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x14ac:dyDescent="0.3">
      <c r="A22" s="68"/>
      <c r="B22" s="70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</row>
    <row r="23" spans="1:35" x14ac:dyDescent="0.3">
      <c r="A23" s="9" t="s">
        <v>103</v>
      </c>
      <c r="B23" s="9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</row>
    <row r="24" spans="1:35" x14ac:dyDescent="0.3">
      <c r="A24" s="9" t="s">
        <v>92</v>
      </c>
      <c r="B24" s="9" t="s">
        <v>93</v>
      </c>
      <c r="C24" s="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</row>
    <row r="25" spans="1:35" x14ac:dyDescent="0.3">
      <c r="A25" s="68" t="s">
        <v>104</v>
      </c>
      <c r="B25" s="70">
        <v>734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</row>
    <row r="26" spans="1:35" x14ac:dyDescent="0.3">
      <c r="A26" s="75" t="s">
        <v>112</v>
      </c>
      <c r="B26" s="70">
        <v>852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</row>
    <row r="27" spans="1:35" x14ac:dyDescent="0.3">
      <c r="A27" s="68" t="s">
        <v>96</v>
      </c>
      <c r="B27" s="70">
        <v>208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</row>
    <row r="28" spans="1:35" x14ac:dyDescent="0.3">
      <c r="A28" s="68" t="s">
        <v>102</v>
      </c>
      <c r="B28" s="70">
        <v>2887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</row>
    <row r="29" spans="1:35" x14ac:dyDescent="0.3">
      <c r="A29" s="68"/>
      <c r="B29" s="74">
        <f>SUM(B25:B28)</f>
        <v>4681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</row>
    <row r="30" spans="1:35" x14ac:dyDescent="0.3">
      <c r="A30" s="68"/>
      <c r="B30" s="70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</row>
    <row r="31" spans="1:35" x14ac:dyDescent="0.3">
      <c r="A31" s="9" t="s">
        <v>105</v>
      </c>
      <c r="B31" s="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</row>
    <row r="32" spans="1:35" x14ac:dyDescent="0.3">
      <c r="A32" s="9" t="s">
        <v>92</v>
      </c>
      <c r="B32" s="9" t="s">
        <v>93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</row>
    <row r="33" spans="1:35" x14ac:dyDescent="0.3">
      <c r="A33" s="68" t="s">
        <v>106</v>
      </c>
      <c r="B33" s="70">
        <v>1000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</row>
    <row r="34" spans="1:35" x14ac:dyDescent="0.3">
      <c r="A34" s="68"/>
      <c r="B34" s="74">
        <f>SUM(B33)</f>
        <v>1000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</row>
    <row r="35" spans="1:35" x14ac:dyDescent="0.3">
      <c r="A35" s="9"/>
      <c r="B35" s="70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</row>
    <row r="36" spans="1:35" x14ac:dyDescent="0.3">
      <c r="A36" s="9" t="s">
        <v>107</v>
      </c>
      <c r="B36" s="9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</row>
    <row r="37" spans="1:35" x14ac:dyDescent="0.3">
      <c r="A37" s="75" t="s">
        <v>113</v>
      </c>
      <c r="B37" s="9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</row>
    <row r="38" spans="1:35" x14ac:dyDescent="0.3">
      <c r="A38" s="68"/>
      <c r="B38" s="70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</row>
    <row r="39" spans="1:35" x14ac:dyDescent="0.3">
      <c r="A39" s="9" t="s">
        <v>108</v>
      </c>
      <c r="B39" s="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</row>
    <row r="40" spans="1:35" x14ac:dyDescent="0.3">
      <c r="A40" s="9" t="s">
        <v>92</v>
      </c>
      <c r="B40" s="9" t="s">
        <v>93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</row>
    <row r="41" spans="1:35" x14ac:dyDescent="0.3">
      <c r="A41" s="68" t="s">
        <v>98</v>
      </c>
      <c r="B41" s="70">
        <v>1583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</row>
    <row r="42" spans="1:35" x14ac:dyDescent="0.3">
      <c r="A42" s="68" t="s">
        <v>96</v>
      </c>
      <c r="B42" s="70">
        <v>192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</row>
    <row r="43" spans="1:35" x14ac:dyDescent="0.3">
      <c r="A43" s="68" t="s">
        <v>109</v>
      </c>
      <c r="B43" s="70">
        <v>355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</row>
    <row r="44" spans="1:35" x14ac:dyDescent="0.3">
      <c r="A44" s="68" t="s">
        <v>110</v>
      </c>
      <c r="B44" s="70">
        <v>261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</row>
    <row r="45" spans="1:35" x14ac:dyDescent="0.3">
      <c r="A45" s="68"/>
      <c r="B45" s="74">
        <f>SUM(B41:B44)</f>
        <v>2391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</row>
    <row r="46" spans="1:35" x14ac:dyDescent="0.3">
      <c r="A46" s="68"/>
      <c r="B46" s="70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</row>
    <row r="47" spans="1:35" x14ac:dyDescent="0.3">
      <c r="A47" s="9" t="s">
        <v>150</v>
      </c>
      <c r="B47" s="70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48" spans="1:35" x14ac:dyDescent="0.3">
      <c r="A48" s="9" t="s">
        <v>92</v>
      </c>
      <c r="B48" s="9" t="s">
        <v>93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</row>
    <row r="49" spans="1:35" x14ac:dyDescent="0.3">
      <c r="A49" s="132" t="s">
        <v>151</v>
      </c>
      <c r="B49" s="70">
        <v>850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</row>
    <row r="50" spans="1:35" x14ac:dyDescent="0.3">
      <c r="A50" s="132" t="s">
        <v>152</v>
      </c>
      <c r="B50" s="70">
        <v>365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</row>
    <row r="51" spans="1:35" x14ac:dyDescent="0.3">
      <c r="A51" s="132" t="s">
        <v>153</v>
      </c>
      <c r="B51" s="70">
        <v>117</v>
      </c>
      <c r="C51" s="68"/>
      <c r="D51" s="68"/>
      <c r="E51" s="68"/>
      <c r="F51" s="68"/>
      <c r="G51" s="68"/>
      <c r="H51" s="130"/>
      <c r="I51" s="68"/>
      <c r="J51" s="68"/>
      <c r="K51" s="131"/>
      <c r="L51" s="68"/>
      <c r="M51" s="131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</row>
    <row r="52" spans="1:35" x14ac:dyDescent="0.3">
      <c r="A52" s="132" t="s">
        <v>154</v>
      </c>
      <c r="B52" s="70">
        <v>50</v>
      </c>
      <c r="C52" s="68"/>
      <c r="D52" s="68"/>
      <c r="E52" s="68"/>
      <c r="F52" s="68"/>
      <c r="G52" s="68"/>
      <c r="H52" s="130"/>
      <c r="I52" s="68"/>
      <c r="J52" s="68"/>
      <c r="K52" s="131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</row>
    <row r="53" spans="1:35" x14ac:dyDescent="0.3">
      <c r="A53" s="68"/>
      <c r="B53" s="74">
        <f>SUM(B49:B52)</f>
        <v>1382</v>
      </c>
      <c r="C53" s="68"/>
      <c r="D53" s="68"/>
      <c r="E53" s="68"/>
      <c r="F53" s="68"/>
      <c r="G53" s="68"/>
      <c r="H53" s="130"/>
      <c r="I53" s="68"/>
      <c r="J53" s="68"/>
      <c r="K53" s="131"/>
      <c r="L53" s="68"/>
      <c r="M53" s="131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</row>
    <row r="54" spans="1:35" x14ac:dyDescent="0.3">
      <c r="A54" s="68"/>
      <c r="B54" s="70"/>
      <c r="C54" s="68"/>
      <c r="D54" s="68"/>
      <c r="E54" s="68"/>
      <c r="F54" s="68"/>
      <c r="G54" s="68"/>
      <c r="H54" s="68"/>
      <c r="I54" s="68"/>
      <c r="J54" s="68"/>
      <c r="K54" s="131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</row>
    <row r="55" spans="1:35" x14ac:dyDescent="0.3">
      <c r="A55" s="68"/>
      <c r="B55" s="70"/>
      <c r="C55" s="68"/>
      <c r="D55" s="68"/>
      <c r="E55" s="68"/>
      <c r="F55" s="68"/>
      <c r="G55" s="68"/>
      <c r="H55" s="130"/>
      <c r="I55" s="68"/>
      <c r="J55" s="68"/>
      <c r="K55" s="131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</row>
    <row r="56" spans="1:35" x14ac:dyDescent="0.3">
      <c r="A56" s="68"/>
      <c r="B56" s="68"/>
      <c r="C56" s="68"/>
      <c r="D56" s="68"/>
      <c r="E56" s="68"/>
      <c r="F56" s="68"/>
      <c r="G56" s="68"/>
      <c r="H56" s="130"/>
      <c r="I56" s="68"/>
      <c r="J56" s="68"/>
      <c r="K56" s="131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</row>
    <row r="57" spans="1:35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</row>
    <row r="58" spans="1:35" x14ac:dyDescent="0.3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</row>
    <row r="59" spans="1:35" x14ac:dyDescent="0.3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</row>
    <row r="60" spans="1:35" x14ac:dyDescent="0.3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</row>
    <row r="61" spans="1:35" x14ac:dyDescent="0.3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</row>
    <row r="62" spans="1:35" x14ac:dyDescent="0.3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</row>
    <row r="63" spans="1:35" x14ac:dyDescent="0.3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A18E8-7674-43F2-B565-B370473BD624}">
  <dimension ref="A1:O51"/>
  <sheetViews>
    <sheetView workbookViewId="0">
      <selection activeCell="R22" sqref="R22"/>
    </sheetView>
  </sheetViews>
  <sheetFormatPr defaultRowHeight="14.4" x14ac:dyDescent="0.3"/>
  <sheetData>
    <row r="1" spans="1:15" x14ac:dyDescent="0.3">
      <c r="A1" s="9" t="s">
        <v>146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3">
      <c r="A3" s="9" t="s">
        <v>132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3">
      <c r="A4" s="85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x14ac:dyDescent="0.3">
      <c r="A5" s="85" t="s">
        <v>133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x14ac:dyDescent="0.3">
      <c r="A6" s="85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3">
      <c r="A7" s="85" t="s">
        <v>125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3">
      <c r="A8" s="85" t="s">
        <v>126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x14ac:dyDescent="0.3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x14ac:dyDescent="0.3">
      <c r="A10" s="9" t="s">
        <v>127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x14ac:dyDescent="0.3">
      <c r="A11" s="106" t="s">
        <v>147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x14ac:dyDescent="0.3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x14ac:dyDescent="0.3">
      <c r="A13" s="9" t="s">
        <v>131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x14ac:dyDescent="0.3">
      <c r="A14" s="85" t="s">
        <v>129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x14ac:dyDescent="0.3">
      <c r="A15" s="106" t="s">
        <v>148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5" x14ac:dyDescent="0.3">
      <c r="A16" s="106" t="s">
        <v>149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x14ac:dyDescent="0.3">
      <c r="A17" s="8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x14ac:dyDescent="0.3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5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5" x14ac:dyDescent="0.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5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x14ac:dyDescent="0.3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15" x14ac:dyDescent="0.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5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x14ac:dyDescent="0.3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5" x14ac:dyDescent="0.3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x14ac:dyDescent="0.3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5" x14ac:dyDescent="0.3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5" x14ac:dyDescent="0.3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 x14ac:dyDescent="0.3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 x14ac:dyDescent="0.3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x14ac:dyDescent="0.3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x14ac:dyDescent="0.3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x14ac:dyDescent="0.3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x14ac:dyDescent="0.3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x14ac:dyDescent="0.3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x14ac:dyDescent="0.3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x14ac:dyDescent="0.3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x14ac:dyDescent="0.3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3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x14ac:dyDescent="0.3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x14ac:dyDescent="0.3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x14ac:dyDescent="0.3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x14ac:dyDescent="0.3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x14ac:dyDescent="0.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x14ac:dyDescent="0.3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x14ac:dyDescent="0.3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x14ac:dyDescent="0.3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2021 Asset Register</vt:lpstr>
      <vt:lpstr>Maintenance Replacement Records</vt:lpstr>
      <vt:lpstr>2021-22 Maintenance</vt:lpstr>
      <vt:lpstr>'2021 Asset Register'!Print_Area</vt:lpstr>
      <vt:lpstr>'Maintenance Replacement Records'!Print_Area</vt:lpstr>
    </vt:vector>
  </TitlesOfParts>
  <Company>The 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Hedges</dc:creator>
  <cp:lastModifiedBy>Alison Robinson</cp:lastModifiedBy>
  <cp:lastPrinted>2020-07-16T11:44:35Z</cp:lastPrinted>
  <dcterms:created xsi:type="dcterms:W3CDTF">2013-02-26T09:06:38Z</dcterms:created>
  <dcterms:modified xsi:type="dcterms:W3CDTF">2021-04-14T10:23:05Z</dcterms:modified>
</cp:coreProperties>
</file>