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shparishcouncil\Documents\NASH PC\Financial\2017_2018\"/>
    </mc:Choice>
  </mc:AlternateContent>
  <bookViews>
    <workbookView xWindow="120" yWindow="60150" windowWidth="19095" windowHeight="8415"/>
  </bookViews>
  <sheets>
    <sheet name="2016_2017" sheetId="19" r:id="rId1"/>
  </sheets>
  <definedNames>
    <definedName name="_xlnm.Print_Area" localSheetId="0">'2016_2017'!$A$1:$V$7</definedName>
  </definedNames>
  <calcPr calcId="152511"/>
</workbook>
</file>

<file path=xl/calcChain.xml><?xml version="1.0" encoding="utf-8"?>
<calcChain xmlns="http://schemas.openxmlformats.org/spreadsheetml/2006/main">
  <c r="M95" i="19" l="1"/>
  <c r="R95" i="19" l="1"/>
  <c r="Q95" i="19" l="1"/>
  <c r="P95" i="19"/>
  <c r="O95" i="19"/>
  <c r="N95" i="19"/>
  <c r="L95" i="19"/>
  <c r="AA92" i="19"/>
  <c r="AA93" i="19"/>
  <c r="Z92" i="19"/>
  <c r="Z93" i="19"/>
  <c r="U92" i="19"/>
  <c r="U93" i="19"/>
  <c r="AA89" i="19"/>
  <c r="AA90" i="19"/>
  <c r="AA91" i="19"/>
  <c r="Z89" i="19"/>
  <c r="Z90" i="19"/>
  <c r="Z91" i="19"/>
  <c r="V89" i="19"/>
  <c r="V90" i="19" s="1"/>
  <c r="V91" i="19" s="1"/>
  <c r="U89" i="19"/>
  <c r="U90" i="19"/>
  <c r="U91" i="19"/>
  <c r="AA88" i="19" l="1"/>
  <c r="Z88" i="19"/>
  <c r="V88" i="19"/>
  <c r="U88" i="19"/>
  <c r="V85" i="19" l="1"/>
  <c r="V86" i="19" s="1"/>
  <c r="V87" i="19" s="1"/>
  <c r="V84" i="19"/>
  <c r="U82" i="19"/>
  <c r="U83" i="19" s="1"/>
  <c r="AA84" i="19"/>
  <c r="AA85" i="19"/>
  <c r="AA86" i="19"/>
  <c r="AA87" i="19"/>
  <c r="U84" i="19" l="1"/>
  <c r="Z83" i="19"/>
  <c r="Z82" i="19"/>
  <c r="AA82" i="19"/>
  <c r="AA83" i="19"/>
  <c r="AA79" i="19"/>
  <c r="AA80" i="19"/>
  <c r="AA81" i="19"/>
  <c r="Z79" i="19"/>
  <c r="Z80" i="19"/>
  <c r="Z81" i="19"/>
  <c r="V79" i="19"/>
  <c r="V80" i="19" s="1"/>
  <c r="V81" i="19" s="1"/>
  <c r="U79" i="19"/>
  <c r="U80" i="19"/>
  <c r="U81" i="19" s="1"/>
  <c r="U73" i="19"/>
  <c r="V73" i="19"/>
  <c r="AA73" i="19"/>
  <c r="Z84" i="19" l="1"/>
  <c r="U85" i="19"/>
  <c r="U86" i="19" s="1"/>
  <c r="U87" i="19" s="1"/>
  <c r="AA74" i="19"/>
  <c r="AA75" i="19"/>
  <c r="AA76" i="19"/>
  <c r="AA77" i="19"/>
  <c r="AA78" i="19"/>
  <c r="Z85" i="19" l="1"/>
  <c r="Z86" i="19"/>
  <c r="Z87" i="19" l="1"/>
  <c r="AA66" i="19"/>
  <c r="AA64" i="19"/>
  <c r="AA69" i="19"/>
  <c r="AA70" i="19"/>
  <c r="AA71" i="19"/>
  <c r="AA72" i="19"/>
  <c r="AA67" i="19" l="1"/>
  <c r="AA68" i="19"/>
  <c r="L99" i="19" l="1"/>
  <c r="AA61" i="19"/>
  <c r="AA62" i="19"/>
  <c r="AA63" i="19"/>
  <c r="AA65" i="19"/>
  <c r="AA60" i="19" l="1"/>
  <c r="AA56" i="19" l="1"/>
  <c r="AA57" i="19"/>
  <c r="AA58" i="19"/>
  <c r="AA59" i="19"/>
  <c r="V56" i="19"/>
  <c r="V57" i="19" s="1"/>
  <c r="V58" i="19" s="1"/>
  <c r="V59" i="19" s="1"/>
  <c r="V60" i="19" s="1"/>
  <c r="AA54" i="19"/>
  <c r="AA55" i="19"/>
  <c r="V61" i="19" l="1"/>
  <c r="AA52" i="19"/>
  <c r="AA53" i="19"/>
  <c r="V62" i="19" l="1"/>
  <c r="AA44" i="19"/>
  <c r="AA45" i="19"/>
  <c r="AA46" i="19"/>
  <c r="AA47" i="19"/>
  <c r="AA48" i="19"/>
  <c r="AA49" i="19"/>
  <c r="AA50" i="19"/>
  <c r="AA51" i="19"/>
  <c r="V63" i="19" l="1"/>
  <c r="AA35" i="19"/>
  <c r="AA36" i="19"/>
  <c r="AA37" i="19"/>
  <c r="AA38" i="19"/>
  <c r="AA39" i="19"/>
  <c r="AA40" i="19"/>
  <c r="AA41" i="19"/>
  <c r="AA42" i="19"/>
  <c r="AA43" i="19"/>
  <c r="V64" i="19" l="1"/>
  <c r="V65" i="19" l="1"/>
  <c r="AA33" i="19"/>
  <c r="AA34" i="19"/>
  <c r="V66" i="19" l="1"/>
  <c r="V27" i="19"/>
  <c r="V28" i="19" s="1"/>
  <c r="V29" i="19" s="1"/>
  <c r="V30" i="19" s="1"/>
  <c r="V31" i="19" s="1"/>
  <c r="V32" i="19" s="1"/>
  <c r="V33" i="19" s="1"/>
  <c r="V34" i="19" s="1"/>
  <c r="V35" i="19" s="1"/>
  <c r="V36" i="19" s="1"/>
  <c r="V37" i="19" s="1"/>
  <c r="V38" i="19" s="1"/>
  <c r="V39" i="19" s="1"/>
  <c r="V40" i="19" s="1"/>
  <c r="V41" i="19" s="1"/>
  <c r="V42" i="19" s="1"/>
  <c r="V43" i="19" s="1"/>
  <c r="V44" i="19" s="1"/>
  <c r="V45" i="19" s="1"/>
  <c r="V46" i="19" s="1"/>
  <c r="V47" i="19" s="1"/>
  <c r="V48" i="19" s="1"/>
  <c r="V49" i="19" s="1"/>
  <c r="V50" i="19" s="1"/>
  <c r="V51" i="19" s="1"/>
  <c r="V52" i="19" s="1"/>
  <c r="V53" i="19" s="1"/>
  <c r="AA27" i="19"/>
  <c r="AA28" i="19"/>
  <c r="AA29" i="19"/>
  <c r="AA30" i="19"/>
  <c r="AA31" i="19"/>
  <c r="AA32" i="19"/>
  <c r="AA24" i="19"/>
  <c r="AA25" i="19"/>
  <c r="AA26" i="19"/>
  <c r="V67" i="19" l="1"/>
  <c r="V68" i="19" l="1"/>
  <c r="AA19" i="19"/>
  <c r="AA20" i="19"/>
  <c r="AA21" i="19"/>
  <c r="AA22" i="19"/>
  <c r="AA23" i="19"/>
  <c r="V69" i="19" l="1"/>
  <c r="AA13" i="19"/>
  <c r="AA14" i="19"/>
  <c r="AA15" i="19"/>
  <c r="AA16" i="19"/>
  <c r="AA17" i="19"/>
  <c r="AA18" i="19"/>
  <c r="AA12" i="19"/>
  <c r="V70" i="19" l="1"/>
  <c r="V71" i="19" l="1"/>
  <c r="V72" i="19" l="1"/>
  <c r="AA8" i="19"/>
  <c r="AA9" i="19"/>
  <c r="AA10" i="19"/>
  <c r="AA11" i="19"/>
  <c r="V74" i="19" l="1"/>
  <c r="AA5" i="19"/>
  <c r="AA6" i="19"/>
  <c r="AA7" i="19"/>
  <c r="V75" i="19" l="1"/>
  <c r="V4" i="19"/>
  <c r="V5" i="19" s="1"/>
  <c r="V6" i="19" s="1"/>
  <c r="V7" i="19" s="1"/>
  <c r="V8" i="19" s="1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U4" i="19"/>
  <c r="U5" i="19" s="1"/>
  <c r="AA4" i="19"/>
  <c r="U6" i="19" l="1"/>
  <c r="Z5" i="19"/>
  <c r="V76" i="19"/>
  <c r="Z4" i="19"/>
  <c r="U7" i="19" l="1"/>
  <c r="Z6" i="19"/>
  <c r="V77" i="19"/>
  <c r="U8" i="19" l="1"/>
  <c r="Z7" i="19"/>
  <c r="V78" i="19"/>
  <c r="U9" i="19" l="1"/>
  <c r="Z8" i="19"/>
  <c r="Z9" i="19" l="1"/>
  <c r="U10" i="19"/>
  <c r="U11" i="19" l="1"/>
  <c r="Z10" i="19"/>
  <c r="U12" i="19" l="1"/>
  <c r="Z11" i="19"/>
  <c r="U13" i="19" l="1"/>
  <c r="Z12" i="19"/>
  <c r="Z13" i="19" l="1"/>
  <c r="U14" i="19"/>
  <c r="U15" i="19" l="1"/>
  <c r="Z14" i="19"/>
  <c r="U16" i="19" l="1"/>
  <c r="Z15" i="19"/>
  <c r="U17" i="19" l="1"/>
  <c r="Z16" i="19"/>
  <c r="U18" i="19" l="1"/>
  <c r="Z17" i="19"/>
  <c r="U19" i="19" l="1"/>
  <c r="Z18" i="19"/>
  <c r="U20" i="19" l="1"/>
  <c r="Z19" i="19"/>
  <c r="U21" i="19" l="1"/>
  <c r="Z20" i="19"/>
  <c r="U22" i="19" l="1"/>
  <c r="Z21" i="19"/>
  <c r="U23" i="19" l="1"/>
  <c r="Z22" i="19"/>
  <c r="U24" i="19" l="1"/>
  <c r="Z23" i="19"/>
  <c r="Z24" i="19" l="1"/>
  <c r="U25" i="19"/>
  <c r="U26" i="19" l="1"/>
  <c r="Z25" i="19"/>
  <c r="U27" i="19" l="1"/>
  <c r="Z26" i="19"/>
  <c r="U28" i="19" l="1"/>
  <c r="Z27" i="19"/>
  <c r="U29" i="19" l="1"/>
  <c r="Z28" i="19"/>
  <c r="U30" i="19" l="1"/>
  <c r="Z29" i="19"/>
  <c r="U31" i="19" l="1"/>
  <c r="Z30" i="19"/>
  <c r="U32" i="19" l="1"/>
  <c r="Z31" i="19"/>
  <c r="U33" i="19" l="1"/>
  <c r="Z32" i="19"/>
  <c r="Z33" i="19" l="1"/>
  <c r="U34" i="19"/>
  <c r="U35" i="19" l="1"/>
  <c r="Z34" i="19"/>
  <c r="U36" i="19" l="1"/>
  <c r="Z35" i="19"/>
  <c r="U37" i="19" l="1"/>
  <c r="Z36" i="19"/>
  <c r="U38" i="19" l="1"/>
  <c r="Z37" i="19"/>
  <c r="U39" i="19" l="1"/>
  <c r="Z38" i="19"/>
  <c r="U40" i="19" l="1"/>
  <c r="Z39" i="19"/>
  <c r="U41" i="19" l="1"/>
  <c r="Z40" i="19"/>
  <c r="U42" i="19" l="1"/>
  <c r="Z41" i="19"/>
  <c r="U43" i="19" l="1"/>
  <c r="Z42" i="19"/>
  <c r="Z43" i="19" l="1"/>
  <c r="U44" i="19"/>
  <c r="Z44" i="19" l="1"/>
  <c r="U45" i="19"/>
  <c r="U46" i="19" l="1"/>
  <c r="Z45" i="19"/>
  <c r="U47" i="19" l="1"/>
  <c r="Z46" i="19"/>
  <c r="U48" i="19" l="1"/>
  <c r="Z47" i="19"/>
  <c r="U49" i="19" l="1"/>
  <c r="Z48" i="19"/>
  <c r="U50" i="19" l="1"/>
  <c r="Z49" i="19"/>
  <c r="U51" i="19" l="1"/>
  <c r="Z50" i="19"/>
  <c r="U52" i="19" l="1"/>
  <c r="Z51" i="19"/>
  <c r="U53" i="19" l="1"/>
  <c r="Z52" i="19"/>
  <c r="U54" i="19" l="1"/>
  <c r="Z53" i="19"/>
  <c r="U55" i="19" l="1"/>
  <c r="Z54" i="19"/>
  <c r="Z55" i="19" l="1"/>
  <c r="U56" i="19"/>
  <c r="U57" i="19" l="1"/>
  <c r="Z56" i="19"/>
  <c r="U58" i="19" l="1"/>
  <c r="Z57" i="19"/>
  <c r="U59" i="19" l="1"/>
  <c r="Z58" i="19"/>
  <c r="U60" i="19" l="1"/>
  <c r="Z59" i="19"/>
  <c r="U61" i="19" l="1"/>
  <c r="Z60" i="19"/>
  <c r="U62" i="19" l="1"/>
  <c r="Z61" i="19"/>
  <c r="U63" i="19" l="1"/>
  <c r="Z62" i="19"/>
  <c r="U64" i="19" l="1"/>
  <c r="Z63" i="19"/>
  <c r="U65" i="19" l="1"/>
  <c r="Z64" i="19"/>
  <c r="U66" i="19" l="1"/>
  <c r="Z65" i="19"/>
  <c r="U67" i="19" l="1"/>
  <c r="Z66" i="19"/>
  <c r="U68" i="19" l="1"/>
  <c r="Z67" i="19"/>
  <c r="U69" i="19" l="1"/>
  <c r="Z68" i="19"/>
  <c r="U70" i="19" l="1"/>
  <c r="Z69" i="19"/>
  <c r="U71" i="19" l="1"/>
  <c r="Z70" i="19"/>
  <c r="U72" i="19" l="1"/>
  <c r="Z71" i="19"/>
  <c r="Z72" i="19" l="1"/>
  <c r="Z73" i="19" l="1"/>
  <c r="U74" i="19"/>
  <c r="U75" i="19" l="1"/>
  <c r="Z74" i="19"/>
  <c r="U76" i="19" l="1"/>
  <c r="Z75" i="19"/>
  <c r="U77" i="19" l="1"/>
  <c r="Z76" i="19"/>
  <c r="U78" i="19" l="1"/>
  <c r="Z78" i="19" s="1"/>
  <c r="Z77" i="19"/>
</calcChain>
</file>

<file path=xl/sharedStrings.xml><?xml version="1.0" encoding="utf-8"?>
<sst xmlns="http://schemas.openxmlformats.org/spreadsheetml/2006/main" count="475" uniqueCount="145">
  <si>
    <t>Month</t>
  </si>
  <si>
    <t>Day</t>
  </si>
  <si>
    <t>Receipt</t>
  </si>
  <si>
    <t>Cheque No</t>
  </si>
  <si>
    <t>Details</t>
  </si>
  <si>
    <t>Electricity</t>
  </si>
  <si>
    <t>Grants, Subsciptions Donations</t>
  </si>
  <si>
    <t>VAT Paid</t>
  </si>
  <si>
    <t>April</t>
  </si>
  <si>
    <t>Total Receipts</t>
  </si>
  <si>
    <t>Balance</t>
  </si>
  <si>
    <t>May</t>
  </si>
  <si>
    <t>TOTAL Expend</t>
  </si>
  <si>
    <t>Cashed</t>
  </si>
  <si>
    <t>Administration</t>
  </si>
  <si>
    <t>Current Account: 21211633</t>
  </si>
  <si>
    <t>General Reserve: 31211862</t>
  </si>
  <si>
    <t>Recreation Ground Reserve: 41212850</t>
  </si>
  <si>
    <t>Check Total</t>
  </si>
  <si>
    <t>Amount of Receipt</t>
  </si>
  <si>
    <t>Payee</t>
  </si>
  <si>
    <t>Council minute</t>
  </si>
  <si>
    <t>Date of VAT Invoice</t>
  </si>
  <si>
    <t>Check expend</t>
  </si>
  <si>
    <t>Blackwell Gdn Svs</t>
  </si>
  <si>
    <t>March grass cutting</t>
  </si>
  <si>
    <t>e.on</t>
  </si>
  <si>
    <t>March electricity</t>
  </si>
  <si>
    <t>Maintenance, grass cutting, etc</t>
  </si>
  <si>
    <t>Budget figure:</t>
  </si>
  <si>
    <t>Total expenditure to date:</t>
  </si>
  <si>
    <t>office stationery &amp; other expenses</t>
  </si>
  <si>
    <t>Clerk's salary &amp; Clerk's expenses</t>
  </si>
  <si>
    <t>Playground Facilities</t>
  </si>
  <si>
    <t>Wood chip for play area</t>
  </si>
  <si>
    <t>In One Place Ltd</t>
  </si>
  <si>
    <t>One-half precept</t>
  </si>
  <si>
    <t>AVDC</t>
  </si>
  <si>
    <t>Groundwork UK</t>
  </si>
  <si>
    <t>Grant for N/hood Plan</t>
  </si>
  <si>
    <t>April grass cutting</t>
  </si>
  <si>
    <t>Walker Grds Care</t>
  </si>
  <si>
    <t>April BCC grass cutting</t>
  </si>
  <si>
    <t>J. Hamilton</t>
  </si>
  <si>
    <t>Office expenditure</t>
  </si>
  <si>
    <t>Came &amp; Company</t>
  </si>
  <si>
    <t>Annual insurance premium</t>
  </si>
  <si>
    <t>July</t>
  </si>
  <si>
    <t>RCOH Ltd</t>
  </si>
  <si>
    <t>Neighbourhood plan fees</t>
  </si>
  <si>
    <t>Neighbourhood Plan</t>
  </si>
  <si>
    <t>Lisa Campbell</t>
  </si>
  <si>
    <t>Cllr induction training</t>
  </si>
  <si>
    <t>SLCC</t>
  </si>
  <si>
    <t>Data protection course</t>
  </si>
  <si>
    <t>Maintenance Spt,Dec,Mar 17</t>
  </si>
  <si>
    <t>April electricity</t>
  </si>
  <si>
    <t>June</t>
  </si>
  <si>
    <t>HMRC</t>
  </si>
  <si>
    <t>Tax on Clerk's salary</t>
  </si>
  <si>
    <t>May grass cutting</t>
  </si>
  <si>
    <t>Playsafety ltd</t>
  </si>
  <si>
    <t>Annual safety inspection</t>
  </si>
  <si>
    <t>May electricity</t>
  </si>
  <si>
    <t>Dean Cardwell</t>
  </si>
  <si>
    <t>Mole catching</t>
  </si>
  <si>
    <t>x</t>
  </si>
  <si>
    <t>Account 41212850</t>
  </si>
  <si>
    <t>Account 31211862</t>
  </si>
  <si>
    <t>Bank interest</t>
  </si>
  <si>
    <t>Play around the Parish</t>
  </si>
  <si>
    <t>June grass cutting</t>
  </si>
  <si>
    <t>June electricity</t>
  </si>
  <si>
    <t>Wayleave payment</t>
  </si>
  <si>
    <t>Western Power</t>
  </si>
  <si>
    <t>Quarterly salary</t>
  </si>
  <si>
    <t>Transparency code funding</t>
  </si>
  <si>
    <t>Bucks Association of Local Councils</t>
  </si>
  <si>
    <t>Aug</t>
  </si>
  <si>
    <t>Winslow Comm Bus</t>
  </si>
  <si>
    <t>Replacement cheque</t>
  </si>
  <si>
    <t>Sept</t>
  </si>
  <si>
    <t>Mazars LLP</t>
  </si>
  <si>
    <t>Audit fee</t>
  </si>
  <si>
    <t>July electricity</t>
  </si>
  <si>
    <t>July grass cutting</t>
  </si>
  <si>
    <t>2020Media</t>
  </si>
  <si>
    <t>Website managem fee</t>
  </si>
  <si>
    <t xml:space="preserve">Aug </t>
  </si>
  <si>
    <t>Map for Neighbourhood Pl</t>
  </si>
  <si>
    <t>VAT on June Q maintenance</t>
  </si>
  <si>
    <t>June Q maintenance, no VAT</t>
  </si>
  <si>
    <t>Winslow Community Bus</t>
  </si>
  <si>
    <t>Chq1241 cancelled as lost</t>
  </si>
  <si>
    <t>August grass cutting</t>
  </si>
  <si>
    <t>August electricity</t>
  </si>
  <si>
    <t>Clerk's quarterly salary</t>
  </si>
  <si>
    <t>Council expenditure</t>
  </si>
  <si>
    <t>Oct</t>
  </si>
  <si>
    <t>NVHC</t>
  </si>
  <si>
    <t>electronic</t>
  </si>
  <si>
    <t>Nov</t>
  </si>
  <si>
    <t>Information Commiss</t>
  </si>
  <si>
    <t>Data protection registration</t>
  </si>
  <si>
    <t>Sept quarterly mainteance</t>
  </si>
  <si>
    <t xml:space="preserve">Sept grass </t>
  </si>
  <si>
    <t>Visioinict</t>
  </si>
  <si>
    <t>Web site installation</t>
  </si>
  <si>
    <t>Neighbourhood Pl maps</t>
  </si>
  <si>
    <t>GreenTreeServices</t>
  </si>
  <si>
    <t>Cutting trees on green</t>
  </si>
  <si>
    <t>October grass cut</t>
  </si>
  <si>
    <t>Sept grass cut</t>
  </si>
  <si>
    <t>Sept &amp; October electricity</t>
  </si>
  <si>
    <t>Hall hire and post box</t>
  </si>
  <si>
    <t>Repayment of unused grant</t>
  </si>
  <si>
    <t>Jan</t>
  </si>
  <si>
    <t>Dec</t>
  </si>
  <si>
    <t>Annual membership</t>
  </si>
  <si>
    <t>Income tax on salary</t>
  </si>
  <si>
    <t>Land Registry</t>
  </si>
  <si>
    <t>Registration fee re footpath</t>
  </si>
  <si>
    <t>Neighbourhood Plan grant</t>
  </si>
  <si>
    <t>T. Grieveson</t>
  </si>
  <si>
    <t>Purchase price for footpath</t>
  </si>
  <si>
    <t>Nov &amp; Dec electricity</t>
  </si>
  <si>
    <t>Dec quarter and tree cutting</t>
  </si>
  <si>
    <t>Grant</t>
  </si>
  <si>
    <t>Buck &amp; Winslow CAB</t>
  </si>
  <si>
    <t>Village Hall Comm</t>
  </si>
  <si>
    <t>Feb</t>
  </si>
  <si>
    <t>Nash PCC</t>
  </si>
  <si>
    <t>January electricity</t>
  </si>
  <si>
    <t>Council Prot Rural Eng</t>
  </si>
  <si>
    <t>Subscription</t>
  </si>
  <si>
    <t xml:space="preserve">2016/17 Payroll fee </t>
  </si>
  <si>
    <t>A S Agriservices Ltd</t>
  </si>
  <si>
    <t>Clearance of pond</t>
  </si>
  <si>
    <t>March</t>
  </si>
  <si>
    <t>(VAT claimed March 2017 - Jan 2018)</t>
  </si>
  <si>
    <t>Refund of VAT to Jan 2018</t>
  </si>
  <si>
    <t>Nash VHC</t>
  </si>
  <si>
    <t>1/2 yr hall hire and postbox</t>
  </si>
  <si>
    <t>Neighbourhood Plan fees</t>
  </si>
  <si>
    <t>Starting point for 2017/2018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</si>
</sst>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;\(#,###.00\)"/>
    <numFmt numFmtId="165" formatCode="#,##0.00;\(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" fillId="0" borderId="0" xfId="0" applyFont="1"/>
    <xf numFmtId="2" fontId="0" fillId="0" borderId="0" xfId="0" applyNumberFormat="1" applyFont="1"/>
    <xf numFmtId="17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textRotation="90" wrapText="1"/>
    </xf>
    <xf numFmtId="14" fontId="0" fillId="0" borderId="0" xfId="0" applyNumberFormat="1"/>
    <xf numFmtId="49" fontId="1" fillId="0" borderId="0" xfId="0" applyNumberFormat="1" applyFont="1" applyAlignment="1">
      <alignment textRotation="90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2" fillId="0" borderId="0" xfId="0" applyNumberFormat="1" applyFont="1"/>
    <xf numFmtId="165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2" fontId="1" fillId="0" borderId="0" xfId="0" applyNumberFormat="1" applyFont="1" applyAlignment="1">
      <alignment textRotation="90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/>
    <xf numFmtId="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8"/>
  <sheetViews>
    <sheetView tabSelected="1" topLeftCell="G73" zoomScaleNormal="100" workbookViewId="0">
      <selection activeCell="H88" sqref="H88"/>
    </sheetView>
  </sheetViews>
  <sheetFormatPr defaultRowHeight="15" x14ac:dyDescent="0.25"/>
  <cols>
    <col min="1" max="1" width="8" customWidth="1"/>
    <col min="2" max="2" width="5" customWidth="1"/>
    <col min="3" max="3" width="35" bestFit="1" customWidth="1"/>
    <col min="4" max="4" width="10.7109375" bestFit="1" customWidth="1"/>
    <col min="5" max="5" width="8.5703125" style="14" bestFit="1" customWidth="1"/>
    <col min="6" max="6" width="20.5703125" customWidth="1"/>
    <col min="7" max="7" width="8.5703125" bestFit="1" customWidth="1"/>
    <col min="8" max="8" width="3.7109375" bestFit="1" customWidth="1"/>
    <col min="9" max="9" width="25.5703125" customWidth="1"/>
    <col min="10" max="10" width="10" customWidth="1"/>
    <col min="11" max="11" width="8" style="50" customWidth="1"/>
    <col min="12" max="12" width="8.140625" customWidth="1"/>
    <col min="13" max="13" width="8.85546875" customWidth="1"/>
    <col min="14" max="14" width="8.5703125" bestFit="1" customWidth="1"/>
    <col min="15" max="15" width="8.28515625" customWidth="1"/>
    <col min="16" max="16" width="7.5703125" customWidth="1"/>
    <col min="17" max="17" width="10.42578125" customWidth="1"/>
    <col min="18" max="18" width="8.5703125" customWidth="1"/>
    <col min="19" max="19" width="9.5703125" customWidth="1"/>
    <col min="20" max="20" width="9.42578125" customWidth="1"/>
    <col min="21" max="21" width="9.140625" bestFit="1" customWidth="1"/>
    <col min="22" max="22" width="10.140625" customWidth="1"/>
    <col min="23" max="23" width="9.7109375" bestFit="1" customWidth="1"/>
    <col min="24" max="24" width="10.42578125" customWidth="1"/>
    <col min="25" max="25" width="2.85546875" customWidth="1"/>
    <col min="26" max="26" width="7" customWidth="1"/>
    <col min="27" max="27" width="9.140625" customWidth="1"/>
  </cols>
  <sheetData>
    <row r="1" spans="1:27" ht="170.25" x14ac:dyDescent="0.25">
      <c r="A1" s="9" t="s">
        <v>0</v>
      </c>
      <c r="B1" s="9" t="s">
        <v>1</v>
      </c>
      <c r="C1" s="9" t="s">
        <v>2</v>
      </c>
      <c r="D1" s="9" t="s">
        <v>22</v>
      </c>
      <c r="E1" s="10" t="s">
        <v>19</v>
      </c>
      <c r="F1" s="9" t="s">
        <v>20</v>
      </c>
      <c r="G1" s="10" t="s">
        <v>3</v>
      </c>
      <c r="H1" s="10" t="s">
        <v>13</v>
      </c>
      <c r="I1" s="9" t="s">
        <v>4</v>
      </c>
      <c r="J1" s="38" t="s">
        <v>21</v>
      </c>
      <c r="K1" s="38" t="s">
        <v>50</v>
      </c>
      <c r="L1" s="12" t="s">
        <v>14</v>
      </c>
      <c r="M1" s="12" t="s">
        <v>32</v>
      </c>
      <c r="N1" s="12" t="s">
        <v>31</v>
      </c>
      <c r="O1" s="12" t="s">
        <v>5</v>
      </c>
      <c r="P1" s="12" t="s">
        <v>6</v>
      </c>
      <c r="Q1" s="12" t="s">
        <v>28</v>
      </c>
      <c r="R1" s="12" t="s">
        <v>7</v>
      </c>
      <c r="S1" s="9" t="s">
        <v>12</v>
      </c>
      <c r="T1" s="9" t="s">
        <v>9</v>
      </c>
      <c r="U1" s="15" t="s">
        <v>10</v>
      </c>
      <c r="V1" s="9" t="s">
        <v>15</v>
      </c>
      <c r="W1" s="9" t="s">
        <v>16</v>
      </c>
      <c r="X1" s="9" t="s">
        <v>17</v>
      </c>
      <c r="Y1" s="5"/>
      <c r="Z1" s="12" t="s">
        <v>18</v>
      </c>
      <c r="AA1" s="9" t="s">
        <v>23</v>
      </c>
    </row>
    <row r="3" spans="1:27" s="50" customFormat="1" x14ac:dyDescent="0.25">
      <c r="A3" s="5" t="s">
        <v>144</v>
      </c>
      <c r="B3" s="13"/>
      <c r="C3" s="13"/>
      <c r="U3" s="2">
        <v>17445.18</v>
      </c>
      <c r="V3" s="4">
        <v>3106.82</v>
      </c>
      <c r="W3" s="3">
        <v>11322.84</v>
      </c>
      <c r="X3" s="3">
        <v>3015.52</v>
      </c>
    </row>
    <row r="4" spans="1:27" s="50" customFormat="1" x14ac:dyDescent="0.25">
      <c r="A4" s="50" t="s">
        <v>8</v>
      </c>
      <c r="B4" s="50">
        <v>10</v>
      </c>
      <c r="D4" s="11">
        <v>42825</v>
      </c>
      <c r="F4" s="50" t="s">
        <v>24</v>
      </c>
      <c r="G4" s="50">
        <v>1259</v>
      </c>
      <c r="H4" s="50" t="s">
        <v>66</v>
      </c>
      <c r="I4" s="50" t="s">
        <v>25</v>
      </c>
      <c r="J4" s="50" t="s">
        <v>11</v>
      </c>
      <c r="Q4" s="1">
        <v>161</v>
      </c>
      <c r="R4" s="50">
        <v>32.200000000000003</v>
      </c>
      <c r="S4" s="1">
        <v>193.2</v>
      </c>
      <c r="U4" s="2">
        <f>U3-S4+T4</f>
        <v>17251.98</v>
      </c>
      <c r="V4" s="4">
        <f t="shared" ref="V4:V24" si="0">V3-S4+T4</f>
        <v>2913.6200000000003</v>
      </c>
      <c r="W4" s="3">
        <v>11322.84</v>
      </c>
      <c r="X4" s="3">
        <v>3015.52</v>
      </c>
      <c r="Z4" s="3">
        <f t="shared" ref="Z4:Z67" si="1">U4-V4-W4-X4</f>
        <v>0</v>
      </c>
      <c r="AA4" s="3">
        <f t="shared" ref="AA4:AA11" si="2">S4-L4-M4-N4-O4-P4-Q4-R4</f>
        <v>0</v>
      </c>
    </row>
    <row r="5" spans="1:27" s="50" customFormat="1" x14ac:dyDescent="0.25">
      <c r="A5" s="50" t="s">
        <v>8</v>
      </c>
      <c r="B5" s="50">
        <v>10</v>
      </c>
      <c r="D5" s="11">
        <v>42826</v>
      </c>
      <c r="F5" s="50" t="s">
        <v>33</v>
      </c>
      <c r="G5" s="50">
        <v>1260</v>
      </c>
      <c r="H5" s="50" t="s">
        <v>66</v>
      </c>
      <c r="I5" s="50" t="s">
        <v>34</v>
      </c>
      <c r="J5" s="50" t="s">
        <v>11</v>
      </c>
      <c r="Q5" s="1">
        <v>833.74</v>
      </c>
      <c r="R5" s="50">
        <v>166.75</v>
      </c>
      <c r="S5" s="1">
        <v>1000.49</v>
      </c>
      <c r="U5" s="2">
        <f t="shared" ref="U5:U69" si="3">U4-S5+T5</f>
        <v>16251.49</v>
      </c>
      <c r="V5" s="4">
        <f t="shared" si="0"/>
        <v>1913.1300000000003</v>
      </c>
      <c r="W5" s="3">
        <v>11322.84</v>
      </c>
      <c r="X5" s="3">
        <v>3015.52</v>
      </c>
      <c r="Z5" s="3">
        <f t="shared" si="1"/>
        <v>0</v>
      </c>
      <c r="AA5" s="3">
        <f t="shared" si="2"/>
        <v>0</v>
      </c>
    </row>
    <row r="6" spans="1:27" s="50" customFormat="1" x14ac:dyDescent="0.25">
      <c r="A6" s="50" t="s">
        <v>8</v>
      </c>
      <c r="B6" s="50">
        <v>10</v>
      </c>
      <c r="D6" s="11">
        <v>42826</v>
      </c>
      <c r="F6" s="50" t="s">
        <v>26</v>
      </c>
      <c r="G6" s="50">
        <v>1261</v>
      </c>
      <c r="H6" s="50" t="s">
        <v>66</v>
      </c>
      <c r="I6" s="50" t="s">
        <v>27</v>
      </c>
      <c r="J6" s="50" t="s">
        <v>11</v>
      </c>
      <c r="O6" s="1">
        <v>22.5</v>
      </c>
      <c r="Q6" s="1"/>
      <c r="R6" s="50">
        <v>1.1299999999999999</v>
      </c>
      <c r="S6" s="1">
        <v>23.63</v>
      </c>
      <c r="U6" s="2">
        <f t="shared" si="3"/>
        <v>16227.86</v>
      </c>
      <c r="V6" s="4">
        <f t="shared" si="0"/>
        <v>1889.5000000000002</v>
      </c>
      <c r="W6" s="3">
        <v>11322.84</v>
      </c>
      <c r="X6" s="3">
        <v>3015.52</v>
      </c>
      <c r="Z6" s="3">
        <f t="shared" si="1"/>
        <v>0</v>
      </c>
      <c r="AA6" s="3">
        <f t="shared" si="2"/>
        <v>0</v>
      </c>
    </row>
    <row r="7" spans="1:27" s="13" customFormat="1" x14ac:dyDescent="0.25">
      <c r="A7" s="13" t="s">
        <v>8</v>
      </c>
      <c r="B7" s="13">
        <v>10</v>
      </c>
      <c r="D7" s="52">
        <v>42832</v>
      </c>
      <c r="E7" s="53"/>
      <c r="F7" s="44" t="s">
        <v>35</v>
      </c>
      <c r="G7" s="50">
        <v>1262</v>
      </c>
      <c r="H7" s="53" t="s">
        <v>66</v>
      </c>
      <c r="I7" s="44" t="s">
        <v>135</v>
      </c>
      <c r="J7" s="54" t="s">
        <v>11</v>
      </c>
      <c r="K7" s="54"/>
      <c r="L7" s="1">
        <v>47.5</v>
      </c>
      <c r="M7" s="12"/>
      <c r="N7" s="12"/>
      <c r="O7" s="51"/>
      <c r="P7" s="12"/>
      <c r="Q7" s="51"/>
      <c r="R7" s="12"/>
      <c r="S7" s="1">
        <v>47.5</v>
      </c>
      <c r="T7" s="9"/>
      <c r="U7" s="2">
        <f t="shared" si="3"/>
        <v>16180.36</v>
      </c>
      <c r="V7" s="4">
        <f t="shared" si="0"/>
        <v>1842.0000000000002</v>
      </c>
      <c r="W7" s="3">
        <v>11322.84</v>
      </c>
      <c r="X7" s="3">
        <v>3015.52</v>
      </c>
      <c r="Y7" s="5"/>
      <c r="Z7" s="3">
        <f t="shared" si="1"/>
        <v>0</v>
      </c>
      <c r="AA7" s="3">
        <f t="shared" si="2"/>
        <v>0</v>
      </c>
    </row>
    <row r="8" spans="1:27" s="50" customFormat="1" x14ac:dyDescent="0.25">
      <c r="A8" s="50" t="s">
        <v>8</v>
      </c>
      <c r="B8" s="50">
        <v>20</v>
      </c>
      <c r="C8" s="50" t="s">
        <v>37</v>
      </c>
      <c r="D8" s="11"/>
      <c r="E8" s="1">
        <v>6250</v>
      </c>
      <c r="H8" s="49" t="s">
        <v>66</v>
      </c>
      <c r="I8" s="50" t="s">
        <v>36</v>
      </c>
      <c r="J8" s="54" t="s">
        <v>11</v>
      </c>
      <c r="K8" s="54"/>
      <c r="N8" s="1"/>
      <c r="O8" s="1"/>
      <c r="P8" s="1"/>
      <c r="Q8" s="1"/>
      <c r="T8" s="1">
        <v>6250</v>
      </c>
      <c r="U8" s="2">
        <f t="shared" si="3"/>
        <v>22430.36</v>
      </c>
      <c r="V8" s="4">
        <f t="shared" si="0"/>
        <v>8092</v>
      </c>
      <c r="W8" s="3">
        <v>11322.84</v>
      </c>
      <c r="X8" s="3">
        <v>3015.52</v>
      </c>
      <c r="Z8" s="3">
        <f t="shared" si="1"/>
        <v>0</v>
      </c>
      <c r="AA8" s="3">
        <f t="shared" si="2"/>
        <v>0</v>
      </c>
    </row>
    <row r="9" spans="1:27" s="50" customFormat="1" x14ac:dyDescent="0.25">
      <c r="A9" s="50" t="s">
        <v>11</v>
      </c>
      <c r="B9" s="50">
        <v>10</v>
      </c>
      <c r="C9" s="50" t="s">
        <v>38</v>
      </c>
      <c r="D9" s="11"/>
      <c r="E9" s="1">
        <v>4500</v>
      </c>
      <c r="H9" s="49" t="s">
        <v>66</v>
      </c>
      <c r="I9" s="2" t="s">
        <v>39</v>
      </c>
      <c r="J9" s="54" t="s">
        <v>11</v>
      </c>
      <c r="K9" s="54"/>
      <c r="L9" s="1"/>
      <c r="N9" s="1"/>
      <c r="O9" s="1"/>
      <c r="P9" s="1"/>
      <c r="Q9" s="1"/>
      <c r="S9" s="1"/>
      <c r="T9" s="1">
        <v>4500</v>
      </c>
      <c r="U9" s="2">
        <f t="shared" si="3"/>
        <v>26930.36</v>
      </c>
      <c r="V9" s="4">
        <f t="shared" si="0"/>
        <v>12592</v>
      </c>
      <c r="W9" s="3">
        <v>11322.84</v>
      </c>
      <c r="X9" s="3">
        <v>3015.52</v>
      </c>
      <c r="Z9" s="3">
        <f t="shared" si="1"/>
        <v>0</v>
      </c>
      <c r="AA9" s="3">
        <f t="shared" si="2"/>
        <v>0</v>
      </c>
    </row>
    <row r="10" spans="1:27" s="50" customFormat="1" x14ac:dyDescent="0.25">
      <c r="A10" s="50" t="s">
        <v>11</v>
      </c>
      <c r="B10" s="50">
        <v>15</v>
      </c>
      <c r="D10" s="11">
        <v>42855</v>
      </c>
      <c r="F10" s="50" t="s">
        <v>24</v>
      </c>
      <c r="G10" s="50">
        <v>1263</v>
      </c>
      <c r="H10" s="49" t="s">
        <v>66</v>
      </c>
      <c r="I10" s="2" t="s">
        <v>40</v>
      </c>
      <c r="J10" s="54" t="s">
        <v>11</v>
      </c>
      <c r="K10" s="54"/>
      <c r="L10" s="1"/>
      <c r="N10" s="1"/>
      <c r="O10" s="1"/>
      <c r="P10" s="1"/>
      <c r="Q10" s="1">
        <v>262.89999999999998</v>
      </c>
      <c r="R10" s="50">
        <v>52.58</v>
      </c>
      <c r="S10" s="1">
        <v>315.48</v>
      </c>
      <c r="U10" s="2">
        <f t="shared" si="3"/>
        <v>26614.880000000001</v>
      </c>
      <c r="V10" s="4">
        <f t="shared" si="0"/>
        <v>12276.52</v>
      </c>
      <c r="W10" s="3">
        <v>11322.84</v>
      </c>
      <c r="X10" s="3">
        <v>3015.52</v>
      </c>
      <c r="Z10" s="3">
        <f t="shared" si="1"/>
        <v>0</v>
      </c>
      <c r="AA10" s="3">
        <f t="shared" si="2"/>
        <v>0</v>
      </c>
    </row>
    <row r="11" spans="1:27" s="50" customFormat="1" x14ac:dyDescent="0.25">
      <c r="A11" s="50" t="s">
        <v>11</v>
      </c>
      <c r="B11" s="50">
        <v>15</v>
      </c>
      <c r="D11" s="11">
        <v>42856</v>
      </c>
      <c r="F11" s="50" t="s">
        <v>41</v>
      </c>
      <c r="G11" s="50">
        <v>1264</v>
      </c>
      <c r="H11" s="49" t="s">
        <v>66</v>
      </c>
      <c r="I11" s="2" t="s">
        <v>42</v>
      </c>
      <c r="J11" s="54" t="s">
        <v>11</v>
      </c>
      <c r="K11" s="54"/>
      <c r="L11" s="1"/>
      <c r="N11" s="1"/>
      <c r="O11" s="1"/>
      <c r="P11" s="1"/>
      <c r="Q11" s="1">
        <v>400</v>
      </c>
      <c r="S11" s="1">
        <v>400</v>
      </c>
      <c r="U11" s="2">
        <f t="shared" si="3"/>
        <v>26214.880000000001</v>
      </c>
      <c r="V11" s="4">
        <f t="shared" si="0"/>
        <v>11876.52</v>
      </c>
      <c r="W11" s="3">
        <v>11322.84</v>
      </c>
      <c r="X11" s="3">
        <v>3015.52</v>
      </c>
      <c r="Z11" s="3">
        <f t="shared" si="1"/>
        <v>0</v>
      </c>
      <c r="AA11" s="3">
        <f t="shared" si="2"/>
        <v>0</v>
      </c>
    </row>
    <row r="12" spans="1:27" s="50" customFormat="1" x14ac:dyDescent="0.25">
      <c r="A12" s="50" t="s">
        <v>11</v>
      </c>
      <c r="B12" s="50">
        <v>24</v>
      </c>
      <c r="D12" s="11"/>
      <c r="F12" s="50" t="s">
        <v>43</v>
      </c>
      <c r="G12" s="50">
        <v>1265</v>
      </c>
      <c r="H12" s="49" t="s">
        <v>66</v>
      </c>
      <c r="I12" s="2" t="s">
        <v>44</v>
      </c>
      <c r="J12" s="54" t="s">
        <v>11</v>
      </c>
      <c r="K12" s="54"/>
      <c r="L12" s="1"/>
      <c r="N12" s="1">
        <v>39.159999999999997</v>
      </c>
      <c r="O12" s="1"/>
      <c r="P12" s="1"/>
      <c r="Q12" s="1"/>
      <c r="S12" s="1">
        <v>39.159999999999997</v>
      </c>
      <c r="U12" s="2">
        <f t="shared" si="3"/>
        <v>26175.72</v>
      </c>
      <c r="V12" s="4">
        <f t="shared" si="0"/>
        <v>11837.36</v>
      </c>
      <c r="W12" s="3">
        <v>11322.84</v>
      </c>
      <c r="X12" s="3">
        <v>3015.52</v>
      </c>
      <c r="Z12" s="3">
        <f t="shared" si="1"/>
        <v>0</v>
      </c>
      <c r="AA12" s="3">
        <f>S12-L12-M12-N12-O12-P12-Q12-R12-K12</f>
        <v>0</v>
      </c>
    </row>
    <row r="13" spans="1:27" s="50" customFormat="1" x14ac:dyDescent="0.25">
      <c r="A13" s="50" t="s">
        <v>11</v>
      </c>
      <c r="B13" s="50">
        <v>24</v>
      </c>
      <c r="D13" s="11">
        <v>42858</v>
      </c>
      <c r="F13" s="50" t="s">
        <v>45</v>
      </c>
      <c r="G13" s="50">
        <v>1266</v>
      </c>
      <c r="H13" s="49" t="s">
        <v>66</v>
      </c>
      <c r="I13" s="2" t="s">
        <v>46</v>
      </c>
      <c r="J13" s="54" t="s">
        <v>47</v>
      </c>
      <c r="K13" s="54"/>
      <c r="L13" s="1">
        <v>400.07</v>
      </c>
      <c r="N13" s="1"/>
      <c r="O13" s="1"/>
      <c r="P13" s="1"/>
      <c r="Q13" s="1"/>
      <c r="S13" s="1">
        <v>400.07</v>
      </c>
      <c r="U13" s="2">
        <f t="shared" si="3"/>
        <v>25775.65</v>
      </c>
      <c r="V13" s="4">
        <f t="shared" si="0"/>
        <v>11437.29</v>
      </c>
      <c r="W13" s="3">
        <v>11322.84</v>
      </c>
      <c r="X13" s="3">
        <v>3015.52</v>
      </c>
      <c r="Z13" s="3">
        <f t="shared" si="1"/>
        <v>0</v>
      </c>
      <c r="AA13" s="3">
        <f t="shared" ref="AA13:AA76" si="4">S13-L13-M13-N13-O13-P13-Q13-R13-K13</f>
        <v>0</v>
      </c>
    </row>
    <row r="14" spans="1:27" s="50" customFormat="1" x14ac:dyDescent="0.25">
      <c r="A14" s="50" t="s">
        <v>11</v>
      </c>
      <c r="B14" s="50">
        <v>30</v>
      </c>
      <c r="D14" s="11">
        <v>42874</v>
      </c>
      <c r="F14" s="50" t="s">
        <v>48</v>
      </c>
      <c r="G14" s="50">
        <v>1267</v>
      </c>
      <c r="H14" s="49" t="s">
        <v>66</v>
      </c>
      <c r="I14" s="2" t="s">
        <v>49</v>
      </c>
      <c r="J14" s="54" t="s">
        <v>47</v>
      </c>
      <c r="K14" s="55">
        <v>2080</v>
      </c>
      <c r="L14" s="1"/>
      <c r="N14" s="1"/>
      <c r="O14" s="1"/>
      <c r="P14" s="1"/>
      <c r="Q14" s="1"/>
      <c r="R14" s="1">
        <v>416</v>
      </c>
      <c r="S14" s="1">
        <v>2496</v>
      </c>
      <c r="U14" s="2">
        <f t="shared" si="3"/>
        <v>23279.65</v>
      </c>
      <c r="V14" s="4">
        <f t="shared" si="0"/>
        <v>8941.2900000000009</v>
      </c>
      <c r="W14" s="3">
        <v>11322.84</v>
      </c>
      <c r="X14" s="3">
        <v>3015.52</v>
      </c>
      <c r="Z14" s="3">
        <f t="shared" si="1"/>
        <v>0</v>
      </c>
      <c r="AA14" s="3">
        <f t="shared" si="4"/>
        <v>0</v>
      </c>
    </row>
    <row r="15" spans="1:27" s="50" customFormat="1" x14ac:dyDescent="0.25">
      <c r="A15" s="50" t="s">
        <v>11</v>
      </c>
      <c r="B15" s="50">
        <v>30</v>
      </c>
      <c r="D15" s="11"/>
      <c r="F15" s="50" t="s">
        <v>51</v>
      </c>
      <c r="G15" s="50">
        <v>1268</v>
      </c>
      <c r="H15" s="49" t="s">
        <v>66</v>
      </c>
      <c r="I15" s="2" t="s">
        <v>52</v>
      </c>
      <c r="J15" s="54" t="s">
        <v>47</v>
      </c>
      <c r="K15" s="54"/>
      <c r="L15" s="1">
        <v>31.85</v>
      </c>
      <c r="N15" s="1"/>
      <c r="O15" s="1"/>
      <c r="P15" s="1"/>
      <c r="Q15" s="1"/>
      <c r="S15" s="1">
        <v>31.85</v>
      </c>
      <c r="U15" s="2">
        <f t="shared" si="3"/>
        <v>23247.800000000003</v>
      </c>
      <c r="V15" s="4">
        <f t="shared" si="0"/>
        <v>8909.44</v>
      </c>
      <c r="W15" s="3">
        <v>11322.84</v>
      </c>
      <c r="X15" s="3">
        <v>3015.52</v>
      </c>
      <c r="Z15" s="3">
        <f t="shared" si="1"/>
        <v>0</v>
      </c>
      <c r="AA15" s="3">
        <f t="shared" si="4"/>
        <v>0</v>
      </c>
    </row>
    <row r="16" spans="1:27" s="50" customFormat="1" x14ac:dyDescent="0.25">
      <c r="A16" s="50" t="s">
        <v>11</v>
      </c>
      <c r="B16" s="50">
        <v>30</v>
      </c>
      <c r="D16" s="11">
        <v>42880</v>
      </c>
      <c r="F16" s="50" t="s">
        <v>53</v>
      </c>
      <c r="G16" s="50">
        <v>1269</v>
      </c>
      <c r="H16" s="49" t="s">
        <v>66</v>
      </c>
      <c r="I16" s="2" t="s">
        <v>54</v>
      </c>
      <c r="J16" s="54" t="s">
        <v>47</v>
      </c>
      <c r="K16" s="54"/>
      <c r="L16" s="1">
        <v>25</v>
      </c>
      <c r="N16" s="1"/>
      <c r="O16" s="1"/>
      <c r="P16" s="1"/>
      <c r="Q16" s="1"/>
      <c r="R16" s="1">
        <v>5</v>
      </c>
      <c r="S16" s="1">
        <v>30</v>
      </c>
      <c r="U16" s="2">
        <f t="shared" si="3"/>
        <v>23217.800000000003</v>
      </c>
      <c r="V16" s="4">
        <f t="shared" si="0"/>
        <v>8879.44</v>
      </c>
      <c r="W16" s="3">
        <v>11322.84</v>
      </c>
      <c r="X16" s="3">
        <v>3015.52</v>
      </c>
      <c r="Z16" s="3">
        <f t="shared" si="1"/>
        <v>0</v>
      </c>
      <c r="AA16" s="3">
        <f t="shared" si="4"/>
        <v>0</v>
      </c>
    </row>
    <row r="17" spans="1:27" s="50" customFormat="1" x14ac:dyDescent="0.25">
      <c r="A17" s="50" t="s">
        <v>11</v>
      </c>
      <c r="B17" s="50">
        <v>30</v>
      </c>
      <c r="D17" s="11">
        <v>42866</v>
      </c>
      <c r="F17" s="50" t="s">
        <v>26</v>
      </c>
      <c r="G17" s="50">
        <v>1270</v>
      </c>
      <c r="H17" s="49" t="s">
        <v>66</v>
      </c>
      <c r="I17" s="2" t="s">
        <v>55</v>
      </c>
      <c r="J17" s="54" t="s">
        <v>47</v>
      </c>
      <c r="K17" s="54"/>
      <c r="L17" s="1"/>
      <c r="N17" s="1"/>
      <c r="O17" s="1">
        <v>123.75</v>
      </c>
      <c r="P17" s="1"/>
      <c r="Q17" s="1"/>
      <c r="R17" s="50">
        <v>24.75</v>
      </c>
      <c r="S17" s="1">
        <v>148.5</v>
      </c>
      <c r="U17" s="2">
        <f t="shared" si="3"/>
        <v>23069.300000000003</v>
      </c>
      <c r="V17" s="4">
        <f t="shared" si="0"/>
        <v>8730.94</v>
      </c>
      <c r="W17" s="3">
        <v>11322.84</v>
      </c>
      <c r="X17" s="3">
        <v>3015.52</v>
      </c>
      <c r="Z17" s="3">
        <f t="shared" si="1"/>
        <v>0</v>
      </c>
      <c r="AA17" s="3">
        <f t="shared" si="4"/>
        <v>0</v>
      </c>
    </row>
    <row r="18" spans="1:27" s="50" customFormat="1" x14ac:dyDescent="0.25">
      <c r="A18" s="50" t="s">
        <v>11</v>
      </c>
      <c r="B18" s="50">
        <v>30</v>
      </c>
      <c r="D18" s="11">
        <v>42857</v>
      </c>
      <c r="F18" s="50" t="s">
        <v>26</v>
      </c>
      <c r="G18" s="50">
        <v>1271</v>
      </c>
      <c r="H18" s="49" t="s">
        <v>66</v>
      </c>
      <c r="I18" s="2" t="s">
        <v>56</v>
      </c>
      <c r="J18" s="54" t="s">
        <v>47</v>
      </c>
      <c r="N18" s="1"/>
      <c r="O18" s="1">
        <v>23.82</v>
      </c>
      <c r="P18" s="1"/>
      <c r="Q18" s="1"/>
      <c r="R18" s="1">
        <v>1.19</v>
      </c>
      <c r="S18" s="2">
        <v>25.01</v>
      </c>
      <c r="U18" s="2">
        <f t="shared" si="3"/>
        <v>23044.290000000005</v>
      </c>
      <c r="V18" s="4">
        <f t="shared" si="0"/>
        <v>8705.93</v>
      </c>
      <c r="W18" s="3">
        <v>11322.84</v>
      </c>
      <c r="X18" s="3">
        <v>3015.52</v>
      </c>
      <c r="Z18" s="3">
        <f t="shared" si="1"/>
        <v>4.0927261579781771E-12</v>
      </c>
      <c r="AA18" s="3">
        <f t="shared" si="4"/>
        <v>1.3322676295501878E-15</v>
      </c>
    </row>
    <row r="19" spans="1:27" s="50" customFormat="1" x14ac:dyDescent="0.25">
      <c r="A19" s="50" t="s">
        <v>57</v>
      </c>
      <c r="B19" s="50">
        <v>12</v>
      </c>
      <c r="D19" s="11"/>
      <c r="F19" s="50" t="s">
        <v>58</v>
      </c>
      <c r="G19" s="50">
        <v>1272</v>
      </c>
      <c r="H19" s="49" t="s">
        <v>66</v>
      </c>
      <c r="I19" s="2" t="s">
        <v>59</v>
      </c>
      <c r="J19" s="54" t="s">
        <v>47</v>
      </c>
      <c r="M19" s="1">
        <v>367.2</v>
      </c>
      <c r="N19" s="1"/>
      <c r="O19" s="1"/>
      <c r="P19" s="1"/>
      <c r="Q19" s="1"/>
      <c r="R19" s="1"/>
      <c r="S19" s="2">
        <v>367.2</v>
      </c>
      <c r="U19" s="2">
        <f t="shared" si="3"/>
        <v>22677.090000000004</v>
      </c>
      <c r="V19" s="4">
        <f t="shared" si="0"/>
        <v>8338.73</v>
      </c>
      <c r="W19" s="3">
        <v>11322.84</v>
      </c>
      <c r="X19" s="3">
        <v>3015.52</v>
      </c>
      <c r="Z19" s="3">
        <f t="shared" si="1"/>
        <v>4.0927261579781771E-12</v>
      </c>
      <c r="AA19" s="3">
        <f t="shared" si="4"/>
        <v>0</v>
      </c>
    </row>
    <row r="20" spans="1:27" s="50" customFormat="1" x14ac:dyDescent="0.25">
      <c r="A20" s="50" t="s">
        <v>57</v>
      </c>
      <c r="B20" s="50">
        <v>12</v>
      </c>
      <c r="D20" s="11">
        <v>42886</v>
      </c>
      <c r="F20" s="50" t="s">
        <v>24</v>
      </c>
      <c r="G20" s="50">
        <v>1273</v>
      </c>
      <c r="H20" s="49" t="s">
        <v>66</v>
      </c>
      <c r="I20" s="2" t="s">
        <v>60</v>
      </c>
      <c r="J20" s="54" t="s">
        <v>47</v>
      </c>
      <c r="M20" s="1"/>
      <c r="N20" s="1"/>
      <c r="O20" s="1"/>
      <c r="P20" s="1"/>
      <c r="Q20" s="1">
        <v>262.89999999999998</v>
      </c>
      <c r="R20" s="1">
        <v>52.58</v>
      </c>
      <c r="S20" s="2">
        <v>315.48</v>
      </c>
      <c r="U20" s="2">
        <f t="shared" si="3"/>
        <v>22361.610000000004</v>
      </c>
      <c r="V20" s="4">
        <f t="shared" si="0"/>
        <v>8023.25</v>
      </c>
      <c r="W20" s="3">
        <v>11322.84</v>
      </c>
      <c r="X20" s="3">
        <v>3015.52</v>
      </c>
      <c r="Z20" s="3">
        <f t="shared" si="1"/>
        <v>4.0927261579781771E-12</v>
      </c>
      <c r="AA20" s="3">
        <f t="shared" si="4"/>
        <v>4.2632564145606011E-14</v>
      </c>
    </row>
    <row r="21" spans="1:27" s="50" customFormat="1" x14ac:dyDescent="0.25">
      <c r="A21" s="50" t="s">
        <v>57</v>
      </c>
      <c r="B21" s="50">
        <v>12</v>
      </c>
      <c r="D21" s="11"/>
      <c r="F21" s="50" t="s">
        <v>41</v>
      </c>
      <c r="G21" s="50">
        <v>1274</v>
      </c>
      <c r="H21" s="49" t="s">
        <v>66</v>
      </c>
      <c r="I21" s="2" t="s">
        <v>60</v>
      </c>
      <c r="J21" s="54" t="s">
        <v>47</v>
      </c>
      <c r="M21" s="1"/>
      <c r="N21" s="1"/>
      <c r="O21" s="1"/>
      <c r="P21" s="1"/>
      <c r="Q21" s="1">
        <v>400</v>
      </c>
      <c r="R21" s="1"/>
      <c r="S21" s="2">
        <v>400</v>
      </c>
      <c r="U21" s="2">
        <f t="shared" si="3"/>
        <v>21961.610000000004</v>
      </c>
      <c r="V21" s="4">
        <f t="shared" si="0"/>
        <v>7623.25</v>
      </c>
      <c r="W21" s="3">
        <v>11322.84</v>
      </c>
      <c r="X21" s="3">
        <v>3015.52</v>
      </c>
      <c r="Z21" s="3">
        <f t="shared" si="1"/>
        <v>4.0927261579781771E-12</v>
      </c>
      <c r="AA21" s="3">
        <f t="shared" si="4"/>
        <v>0</v>
      </c>
    </row>
    <row r="22" spans="1:27" s="50" customFormat="1" x14ac:dyDescent="0.25">
      <c r="A22" s="50" t="s">
        <v>57</v>
      </c>
      <c r="B22" s="50">
        <v>12</v>
      </c>
      <c r="D22" s="11">
        <v>42886</v>
      </c>
      <c r="F22" s="50" t="s">
        <v>61</v>
      </c>
      <c r="G22" s="50">
        <v>1275</v>
      </c>
      <c r="H22" s="49" t="s">
        <v>66</v>
      </c>
      <c r="I22" s="2" t="s">
        <v>62</v>
      </c>
      <c r="J22" s="54" t="s">
        <v>47</v>
      </c>
      <c r="L22" s="1">
        <v>150.5</v>
      </c>
      <c r="M22" s="1"/>
      <c r="N22" s="1"/>
      <c r="O22" s="1"/>
      <c r="P22" s="1"/>
      <c r="Q22" s="1"/>
      <c r="R22" s="1">
        <v>30.1</v>
      </c>
      <c r="S22" s="2">
        <v>180.6</v>
      </c>
      <c r="U22" s="2">
        <f t="shared" si="3"/>
        <v>21781.010000000006</v>
      </c>
      <c r="V22" s="4">
        <f t="shared" si="0"/>
        <v>7442.65</v>
      </c>
      <c r="W22" s="3">
        <v>11322.84</v>
      </c>
      <c r="X22" s="3">
        <v>3015.52</v>
      </c>
      <c r="Z22" s="3">
        <f t="shared" si="1"/>
        <v>5.9117155615240335E-12</v>
      </c>
      <c r="AA22" s="3">
        <f t="shared" si="4"/>
        <v>-7.1054273576010019E-15</v>
      </c>
    </row>
    <row r="23" spans="1:27" s="50" customFormat="1" x14ac:dyDescent="0.25">
      <c r="A23" s="50" t="s">
        <v>57</v>
      </c>
      <c r="B23" s="50">
        <v>12</v>
      </c>
      <c r="D23" s="11">
        <v>42888</v>
      </c>
      <c r="F23" s="50" t="s">
        <v>26</v>
      </c>
      <c r="G23" s="50">
        <v>1276</v>
      </c>
      <c r="H23" s="49" t="s">
        <v>66</v>
      </c>
      <c r="I23" s="2" t="s">
        <v>63</v>
      </c>
      <c r="J23" s="54" t="s">
        <v>47</v>
      </c>
      <c r="L23" s="1"/>
      <c r="M23" s="1"/>
      <c r="N23" s="1"/>
      <c r="O23" s="1">
        <v>24.61</v>
      </c>
      <c r="P23" s="1"/>
      <c r="Q23" s="1"/>
      <c r="R23" s="1">
        <v>1.23</v>
      </c>
      <c r="S23" s="2">
        <v>25.84</v>
      </c>
      <c r="U23" s="2">
        <f t="shared" si="3"/>
        <v>21755.170000000006</v>
      </c>
      <c r="V23" s="4">
        <f t="shared" si="0"/>
        <v>7416.8099999999995</v>
      </c>
      <c r="W23" s="3">
        <v>11322.84</v>
      </c>
      <c r="X23" s="3">
        <v>3015.52</v>
      </c>
      <c r="Z23" s="3">
        <f t="shared" si="1"/>
        <v>5.9117155615240335E-12</v>
      </c>
      <c r="AA23" s="3">
        <f t="shared" si="4"/>
        <v>4.4408920985006262E-16</v>
      </c>
    </row>
    <row r="24" spans="1:27" s="50" customFormat="1" x14ac:dyDescent="0.25">
      <c r="A24" s="50" t="s">
        <v>57</v>
      </c>
      <c r="B24" s="50">
        <v>19</v>
      </c>
      <c r="D24" s="11"/>
      <c r="F24" s="50" t="s">
        <v>64</v>
      </c>
      <c r="G24" s="50">
        <v>1277</v>
      </c>
      <c r="H24" s="49" t="s">
        <v>66</v>
      </c>
      <c r="I24" s="2" t="s">
        <v>65</v>
      </c>
      <c r="J24" s="54" t="s">
        <v>47</v>
      </c>
      <c r="L24" s="1"/>
      <c r="M24" s="1"/>
      <c r="N24" s="1"/>
      <c r="O24" s="1"/>
      <c r="P24" s="1"/>
      <c r="Q24" s="1">
        <v>60</v>
      </c>
      <c r="R24" s="1"/>
      <c r="S24" s="2">
        <v>60</v>
      </c>
      <c r="U24" s="2">
        <f t="shared" si="3"/>
        <v>21695.170000000006</v>
      </c>
      <c r="V24" s="4">
        <f t="shared" si="0"/>
        <v>7356.8099999999995</v>
      </c>
      <c r="W24" s="3">
        <v>11322.84</v>
      </c>
      <c r="X24" s="3">
        <v>3015.52</v>
      </c>
      <c r="Z24" s="3">
        <f t="shared" si="1"/>
        <v>5.9117155615240335E-12</v>
      </c>
      <c r="AA24" s="3">
        <f t="shared" si="4"/>
        <v>0</v>
      </c>
    </row>
    <row r="25" spans="1:27" s="50" customFormat="1" x14ac:dyDescent="0.25">
      <c r="A25" s="50" t="s">
        <v>57</v>
      </c>
      <c r="B25" s="50">
        <v>2</v>
      </c>
      <c r="C25" s="50" t="s">
        <v>67</v>
      </c>
      <c r="D25" s="11"/>
      <c r="E25" s="1">
        <v>0.3</v>
      </c>
      <c r="H25" s="49"/>
      <c r="I25" s="2" t="s">
        <v>69</v>
      </c>
      <c r="J25" s="54"/>
      <c r="L25" s="1"/>
      <c r="M25" s="1"/>
      <c r="N25" s="1"/>
      <c r="O25" s="1"/>
      <c r="P25" s="1"/>
      <c r="Q25" s="1"/>
      <c r="R25" s="1"/>
      <c r="S25" s="2"/>
      <c r="T25" s="1">
        <v>0.3</v>
      </c>
      <c r="U25" s="2">
        <f t="shared" si="3"/>
        <v>21695.470000000005</v>
      </c>
      <c r="V25" s="4">
        <v>7356.81</v>
      </c>
      <c r="W25" s="3">
        <v>11322.84</v>
      </c>
      <c r="X25" s="3">
        <v>3015.82</v>
      </c>
      <c r="Z25" s="3">
        <f t="shared" si="1"/>
        <v>0</v>
      </c>
      <c r="AA25" s="3">
        <f t="shared" si="4"/>
        <v>0</v>
      </c>
    </row>
    <row r="26" spans="1:27" s="50" customFormat="1" x14ac:dyDescent="0.25">
      <c r="A26" s="50" t="s">
        <v>57</v>
      </c>
      <c r="B26" s="50">
        <v>2</v>
      </c>
      <c r="C26" s="50" t="s">
        <v>68</v>
      </c>
      <c r="D26" s="11"/>
      <c r="E26" s="1">
        <v>1.1299999999999999</v>
      </c>
      <c r="H26" s="49"/>
      <c r="I26" s="2" t="s">
        <v>69</v>
      </c>
      <c r="J26" s="54"/>
      <c r="L26" s="1"/>
      <c r="M26" s="1"/>
      <c r="N26" s="1"/>
      <c r="O26" s="1"/>
      <c r="P26" s="1"/>
      <c r="Q26" s="1"/>
      <c r="R26" s="1"/>
      <c r="S26" s="2"/>
      <c r="T26" s="50">
        <v>1.1299999999999999</v>
      </c>
      <c r="U26" s="2">
        <f t="shared" si="3"/>
        <v>21696.600000000006</v>
      </c>
      <c r="V26" s="4">
        <v>7356.81</v>
      </c>
      <c r="W26" s="3">
        <v>11323.97</v>
      </c>
      <c r="X26" s="3">
        <v>3015.82</v>
      </c>
      <c r="Z26" s="3">
        <f t="shared" si="1"/>
        <v>5.0022208597511053E-12</v>
      </c>
      <c r="AA26" s="3">
        <f t="shared" si="4"/>
        <v>0</v>
      </c>
    </row>
    <row r="27" spans="1:27" s="50" customFormat="1" x14ac:dyDescent="0.25">
      <c r="A27" s="50" t="s">
        <v>47</v>
      </c>
      <c r="B27" s="50">
        <v>10</v>
      </c>
      <c r="D27" s="11"/>
      <c r="E27" s="1"/>
      <c r="F27" s="50" t="s">
        <v>37</v>
      </c>
      <c r="G27" s="50">
        <v>1278</v>
      </c>
      <c r="H27" s="49" t="s">
        <v>66</v>
      </c>
      <c r="I27" s="2" t="s">
        <v>70</v>
      </c>
      <c r="J27" s="54" t="s">
        <v>47</v>
      </c>
      <c r="L27" s="1">
        <v>340</v>
      </c>
      <c r="M27" s="1"/>
      <c r="N27" s="1"/>
      <c r="O27" s="1"/>
      <c r="P27" s="1"/>
      <c r="Q27" s="1"/>
      <c r="R27" s="1"/>
      <c r="S27" s="2">
        <v>340</v>
      </c>
      <c r="U27" s="2">
        <f t="shared" si="3"/>
        <v>21356.600000000006</v>
      </c>
      <c r="V27" s="4">
        <f>V26-S27+T27</f>
        <v>7016.81</v>
      </c>
      <c r="W27" s="3">
        <v>11323.97</v>
      </c>
      <c r="X27" s="3">
        <v>3015.82</v>
      </c>
      <c r="Z27" s="3">
        <f t="shared" si="1"/>
        <v>5.0022208597511053E-12</v>
      </c>
      <c r="AA27" s="3">
        <f t="shared" si="4"/>
        <v>0</v>
      </c>
    </row>
    <row r="28" spans="1:27" s="50" customFormat="1" x14ac:dyDescent="0.25">
      <c r="A28" s="50" t="s">
        <v>47</v>
      </c>
      <c r="B28" s="50">
        <v>10</v>
      </c>
      <c r="D28" s="11">
        <v>42902</v>
      </c>
      <c r="E28" s="1"/>
      <c r="F28" s="50" t="s">
        <v>26</v>
      </c>
      <c r="G28" s="50">
        <v>1279</v>
      </c>
      <c r="H28" s="49" t="s">
        <v>66</v>
      </c>
      <c r="I28" s="2" t="s">
        <v>91</v>
      </c>
      <c r="J28" s="54" t="s">
        <v>47</v>
      </c>
      <c r="L28" s="1"/>
      <c r="M28" s="1"/>
      <c r="N28" s="1"/>
      <c r="O28" s="1">
        <v>41.25</v>
      </c>
      <c r="P28" s="1"/>
      <c r="Q28" s="1"/>
      <c r="R28" s="1"/>
      <c r="S28" s="2">
        <v>41.25</v>
      </c>
      <c r="U28" s="2">
        <f t="shared" si="3"/>
        <v>21315.350000000006</v>
      </c>
      <c r="V28" s="4">
        <f t="shared" ref="V28:V53" si="5">V27-S28+T28</f>
        <v>6975.56</v>
      </c>
      <c r="W28" s="3">
        <v>11323.97</v>
      </c>
      <c r="X28" s="3">
        <v>3015.82</v>
      </c>
      <c r="Z28" s="3">
        <f t="shared" si="1"/>
        <v>5.0022208597511053E-12</v>
      </c>
      <c r="AA28" s="3">
        <f t="shared" si="4"/>
        <v>0</v>
      </c>
    </row>
    <row r="29" spans="1:27" s="50" customFormat="1" x14ac:dyDescent="0.25">
      <c r="A29" s="50" t="s">
        <v>47</v>
      </c>
      <c r="B29" s="50">
        <v>10</v>
      </c>
      <c r="D29" s="11">
        <v>42916</v>
      </c>
      <c r="E29" s="1"/>
      <c r="F29" s="50" t="s">
        <v>24</v>
      </c>
      <c r="G29" s="50">
        <v>1280</v>
      </c>
      <c r="H29" s="49" t="s">
        <v>66</v>
      </c>
      <c r="I29" s="2" t="s">
        <v>71</v>
      </c>
      <c r="J29" s="54" t="s">
        <v>47</v>
      </c>
      <c r="L29" s="1"/>
      <c r="M29" s="1"/>
      <c r="N29" s="1"/>
      <c r="O29" s="1"/>
      <c r="P29" s="1"/>
      <c r="Q29" s="1">
        <v>262.89999999999998</v>
      </c>
      <c r="R29" s="50">
        <v>52.58</v>
      </c>
      <c r="S29" s="2">
        <v>315.48</v>
      </c>
      <c r="U29" s="2">
        <f t="shared" si="3"/>
        <v>20999.870000000006</v>
      </c>
      <c r="V29" s="4">
        <f t="shared" si="5"/>
        <v>6660.08</v>
      </c>
      <c r="W29" s="3">
        <v>11323.97</v>
      </c>
      <c r="X29" s="3">
        <v>3015.82</v>
      </c>
      <c r="Z29" s="3">
        <f t="shared" si="1"/>
        <v>6.8212102632969618E-12</v>
      </c>
      <c r="AA29" s="3">
        <f t="shared" si="4"/>
        <v>4.2632564145606011E-14</v>
      </c>
    </row>
    <row r="30" spans="1:27" s="50" customFormat="1" x14ac:dyDescent="0.25">
      <c r="A30" s="50" t="s">
        <v>47</v>
      </c>
      <c r="B30" s="50">
        <v>10</v>
      </c>
      <c r="D30" s="11"/>
      <c r="E30" s="1"/>
      <c r="F30" s="50" t="s">
        <v>41</v>
      </c>
      <c r="G30" s="50">
        <v>1281</v>
      </c>
      <c r="H30" s="49" t="s">
        <v>66</v>
      </c>
      <c r="I30" s="2" t="s">
        <v>71</v>
      </c>
      <c r="J30" s="54" t="s">
        <v>47</v>
      </c>
      <c r="M30" s="1"/>
      <c r="N30" s="1"/>
      <c r="O30" s="1"/>
      <c r="P30" s="1"/>
      <c r="Q30" s="1">
        <v>400</v>
      </c>
      <c r="R30" s="1"/>
      <c r="S30" s="2">
        <v>400</v>
      </c>
      <c r="U30" s="2">
        <f t="shared" si="3"/>
        <v>20599.870000000006</v>
      </c>
      <c r="V30" s="4">
        <f t="shared" si="5"/>
        <v>6260.08</v>
      </c>
      <c r="W30" s="3">
        <v>11323.97</v>
      </c>
      <c r="X30" s="3">
        <v>3015.82</v>
      </c>
      <c r="Z30" s="3">
        <f t="shared" si="1"/>
        <v>6.8212102632969618E-12</v>
      </c>
      <c r="AA30" s="3">
        <f t="shared" si="4"/>
        <v>0</v>
      </c>
    </row>
    <row r="31" spans="1:27" s="50" customFormat="1" x14ac:dyDescent="0.25">
      <c r="A31" s="50" t="s">
        <v>47</v>
      </c>
      <c r="B31" s="50">
        <v>10</v>
      </c>
      <c r="D31" s="11">
        <v>42917</v>
      </c>
      <c r="E31" s="1"/>
      <c r="F31" s="50" t="s">
        <v>26</v>
      </c>
      <c r="G31" s="50">
        <v>1282</v>
      </c>
      <c r="H31" s="49" t="s">
        <v>66</v>
      </c>
      <c r="I31" s="2" t="s">
        <v>72</v>
      </c>
      <c r="J31" s="54" t="s">
        <v>47</v>
      </c>
      <c r="L31" s="1"/>
      <c r="M31" s="1"/>
      <c r="N31" s="1"/>
      <c r="O31" s="1">
        <v>23.82</v>
      </c>
      <c r="P31" s="1"/>
      <c r="Q31" s="1"/>
      <c r="R31" s="1">
        <v>1.19</v>
      </c>
      <c r="S31" s="2">
        <v>25.01</v>
      </c>
      <c r="U31" s="2">
        <f t="shared" si="3"/>
        <v>20574.860000000008</v>
      </c>
      <c r="V31" s="4">
        <f t="shared" si="5"/>
        <v>6235.07</v>
      </c>
      <c r="W31" s="3">
        <v>11323.97</v>
      </c>
      <c r="X31" s="3">
        <v>3015.82</v>
      </c>
      <c r="Z31" s="3">
        <f t="shared" si="1"/>
        <v>8.6401996668428183E-12</v>
      </c>
      <c r="AA31" s="3">
        <f t="shared" si="4"/>
        <v>1.3322676295501878E-15</v>
      </c>
    </row>
    <row r="32" spans="1:27" s="50" customFormat="1" x14ac:dyDescent="0.25">
      <c r="A32" s="50" t="s">
        <v>47</v>
      </c>
      <c r="B32" s="50">
        <v>10</v>
      </c>
      <c r="C32" s="50" t="s">
        <v>74</v>
      </c>
      <c r="D32" s="11"/>
      <c r="E32" s="1">
        <v>15.6</v>
      </c>
      <c r="H32" s="49"/>
      <c r="I32" s="2" t="s">
        <v>73</v>
      </c>
      <c r="J32" s="54"/>
      <c r="L32" s="1"/>
      <c r="M32" s="1"/>
      <c r="N32" s="1"/>
      <c r="O32" s="1"/>
      <c r="P32" s="1"/>
      <c r="Q32" s="1"/>
      <c r="R32" s="1"/>
      <c r="S32" s="2"/>
      <c r="T32" s="1">
        <v>15.6</v>
      </c>
      <c r="U32" s="2">
        <f t="shared" si="3"/>
        <v>20590.460000000006</v>
      </c>
      <c r="V32" s="4">
        <f t="shared" si="5"/>
        <v>6250.67</v>
      </c>
      <c r="W32" s="3">
        <v>11323.97</v>
      </c>
      <c r="X32" s="3">
        <v>3015.82</v>
      </c>
      <c r="Z32" s="3">
        <f t="shared" si="1"/>
        <v>6.8212102632969618E-12</v>
      </c>
      <c r="AA32" s="3">
        <f t="shared" si="4"/>
        <v>0</v>
      </c>
    </row>
    <row r="33" spans="1:27" s="50" customFormat="1" x14ac:dyDescent="0.25">
      <c r="A33" s="50" t="s">
        <v>47</v>
      </c>
      <c r="B33" s="50">
        <v>20</v>
      </c>
      <c r="D33" s="11"/>
      <c r="E33" s="1"/>
      <c r="F33" s="50" t="s">
        <v>43</v>
      </c>
      <c r="G33" s="50">
        <v>1283</v>
      </c>
      <c r="H33" s="49" t="s">
        <v>66</v>
      </c>
      <c r="I33" s="2" t="s">
        <v>44</v>
      </c>
      <c r="J33" s="54" t="s">
        <v>47</v>
      </c>
      <c r="L33" s="1">
        <v>39.99</v>
      </c>
      <c r="M33" s="1">
        <v>2.5</v>
      </c>
      <c r="N33" s="1">
        <v>28.72</v>
      </c>
      <c r="O33" s="1"/>
      <c r="P33" s="1"/>
      <c r="Q33" s="1"/>
      <c r="R33" s="1"/>
      <c r="S33" s="2">
        <v>71.209999999999994</v>
      </c>
      <c r="T33" s="1"/>
      <c r="U33" s="2">
        <f t="shared" si="3"/>
        <v>20519.250000000007</v>
      </c>
      <c r="V33" s="4">
        <f t="shared" si="5"/>
        <v>6179.46</v>
      </c>
      <c r="W33" s="3">
        <v>11323.97</v>
      </c>
      <c r="X33" s="3">
        <v>3015.82</v>
      </c>
      <c r="Z33" s="3">
        <f t="shared" si="1"/>
        <v>8.6401996668428183E-12</v>
      </c>
      <c r="AA33" s="3">
        <f t="shared" si="4"/>
        <v>-7.1054273576010019E-15</v>
      </c>
    </row>
    <row r="34" spans="1:27" s="50" customFormat="1" x14ac:dyDescent="0.25">
      <c r="A34" s="50" t="s">
        <v>47</v>
      </c>
      <c r="B34" s="50">
        <v>20</v>
      </c>
      <c r="D34" s="11"/>
      <c r="E34" s="1"/>
      <c r="F34" s="50" t="s">
        <v>43</v>
      </c>
      <c r="G34" s="50">
        <v>1284</v>
      </c>
      <c r="H34" s="49" t="s">
        <v>66</v>
      </c>
      <c r="I34" s="2" t="s">
        <v>75</v>
      </c>
      <c r="J34" s="54" t="s">
        <v>47</v>
      </c>
      <c r="L34" s="1"/>
      <c r="M34" s="1">
        <v>576.64</v>
      </c>
      <c r="N34" s="1"/>
      <c r="O34" s="1"/>
      <c r="P34" s="1"/>
      <c r="Q34" s="1"/>
      <c r="R34" s="1"/>
      <c r="S34" s="2">
        <v>576.64</v>
      </c>
      <c r="T34" s="1"/>
      <c r="U34" s="2">
        <f t="shared" si="3"/>
        <v>19942.610000000008</v>
      </c>
      <c r="V34" s="4">
        <f t="shared" si="5"/>
        <v>5602.82</v>
      </c>
      <c r="W34" s="3">
        <v>11323.97</v>
      </c>
      <c r="X34" s="3">
        <v>3015.82</v>
      </c>
      <c r="Z34" s="3">
        <f t="shared" si="1"/>
        <v>8.6401996668428183E-12</v>
      </c>
      <c r="AA34" s="3">
        <f t="shared" si="4"/>
        <v>0</v>
      </c>
    </row>
    <row r="35" spans="1:27" s="50" customFormat="1" x14ac:dyDescent="0.25">
      <c r="A35" s="7" t="s">
        <v>47</v>
      </c>
      <c r="B35" s="50">
        <v>31</v>
      </c>
      <c r="C35" s="50" t="s">
        <v>77</v>
      </c>
      <c r="D35" s="11"/>
      <c r="E35" s="1">
        <v>873.82</v>
      </c>
      <c r="H35" s="49"/>
      <c r="I35" s="2" t="s">
        <v>76</v>
      </c>
      <c r="J35" s="54"/>
      <c r="L35" s="1"/>
      <c r="M35" s="1"/>
      <c r="N35" s="1"/>
      <c r="O35" s="1"/>
      <c r="P35" s="1"/>
      <c r="Q35" s="1"/>
      <c r="R35" s="1"/>
      <c r="S35" s="2"/>
      <c r="T35" s="1">
        <v>873.82</v>
      </c>
      <c r="U35" s="2">
        <f t="shared" si="3"/>
        <v>20816.430000000008</v>
      </c>
      <c r="V35" s="4">
        <f t="shared" si="5"/>
        <v>6476.6399999999994</v>
      </c>
      <c r="W35" s="3">
        <v>11323.97</v>
      </c>
      <c r="X35" s="3">
        <v>3015.82</v>
      </c>
      <c r="Z35" s="3">
        <f t="shared" si="1"/>
        <v>8.6401996668428183E-12</v>
      </c>
      <c r="AA35" s="3">
        <f t="shared" si="4"/>
        <v>0</v>
      </c>
    </row>
    <row r="36" spans="1:27" s="50" customFormat="1" x14ac:dyDescent="0.25">
      <c r="A36" s="7" t="s">
        <v>78</v>
      </c>
      <c r="B36" s="50">
        <v>16</v>
      </c>
      <c r="D36" s="11"/>
      <c r="E36" s="1"/>
      <c r="F36" s="50" t="s">
        <v>79</v>
      </c>
      <c r="G36" s="50">
        <v>1285</v>
      </c>
      <c r="H36" s="49" t="s">
        <v>66</v>
      </c>
      <c r="I36" s="2" t="s">
        <v>80</v>
      </c>
      <c r="J36" s="54" t="s">
        <v>81</v>
      </c>
      <c r="L36" s="1"/>
      <c r="M36" s="1"/>
      <c r="N36" s="1"/>
      <c r="O36" s="1"/>
      <c r="P36" s="1">
        <v>50</v>
      </c>
      <c r="Q36" s="1"/>
      <c r="R36" s="1"/>
      <c r="S36" s="2">
        <v>50</v>
      </c>
      <c r="T36" s="1"/>
      <c r="U36" s="2">
        <f t="shared" si="3"/>
        <v>20766.430000000008</v>
      </c>
      <c r="V36" s="4">
        <f t="shared" si="5"/>
        <v>6426.6399999999994</v>
      </c>
      <c r="W36" s="3">
        <v>11323.97</v>
      </c>
      <c r="X36" s="3">
        <v>3015.82</v>
      </c>
      <c r="Z36" s="3">
        <f t="shared" si="1"/>
        <v>8.6401996668428183E-12</v>
      </c>
      <c r="AA36" s="3">
        <f t="shared" si="4"/>
        <v>0</v>
      </c>
    </row>
    <row r="37" spans="1:27" s="50" customFormat="1" x14ac:dyDescent="0.25">
      <c r="A37" s="7" t="s">
        <v>78</v>
      </c>
      <c r="B37" s="50">
        <v>16</v>
      </c>
      <c r="D37" s="11"/>
      <c r="E37" s="1"/>
      <c r="F37" s="50" t="s">
        <v>82</v>
      </c>
      <c r="G37" s="50">
        <v>1286</v>
      </c>
      <c r="H37" s="49" t="s">
        <v>66</v>
      </c>
      <c r="I37" s="2" t="s">
        <v>83</v>
      </c>
      <c r="J37" s="54" t="s">
        <v>81</v>
      </c>
      <c r="L37" s="1">
        <v>100</v>
      </c>
      <c r="M37" s="1"/>
      <c r="N37" s="1"/>
      <c r="O37" s="1"/>
      <c r="P37" s="1"/>
      <c r="Q37" s="1"/>
      <c r="R37" s="1">
        <v>20</v>
      </c>
      <c r="S37" s="2">
        <v>120</v>
      </c>
      <c r="T37" s="1"/>
      <c r="U37" s="2">
        <f t="shared" si="3"/>
        <v>20646.430000000008</v>
      </c>
      <c r="V37" s="4">
        <f t="shared" si="5"/>
        <v>6306.6399999999994</v>
      </c>
      <c r="W37" s="3">
        <v>11323.97</v>
      </c>
      <c r="X37" s="3">
        <v>3015.82</v>
      </c>
      <c r="Z37" s="3">
        <f t="shared" si="1"/>
        <v>8.6401996668428183E-12</v>
      </c>
      <c r="AA37" s="3">
        <f t="shared" si="4"/>
        <v>0</v>
      </c>
    </row>
    <row r="38" spans="1:27" s="50" customFormat="1" x14ac:dyDescent="0.25">
      <c r="A38" s="7" t="s">
        <v>78</v>
      </c>
      <c r="B38" s="50">
        <v>16</v>
      </c>
      <c r="D38" s="11"/>
      <c r="E38" s="1"/>
      <c r="F38" s="50" t="s">
        <v>26</v>
      </c>
      <c r="G38" s="50">
        <v>1287</v>
      </c>
      <c r="H38" s="49" t="s">
        <v>66</v>
      </c>
      <c r="I38" s="2" t="s">
        <v>84</v>
      </c>
      <c r="J38" s="54" t="s">
        <v>81</v>
      </c>
      <c r="L38" s="1"/>
      <c r="M38" s="1"/>
      <c r="N38" s="1"/>
      <c r="O38" s="1">
        <v>24.61</v>
      </c>
      <c r="P38" s="1"/>
      <c r="Q38" s="1"/>
      <c r="R38" s="1">
        <v>1.23</v>
      </c>
      <c r="S38" s="2">
        <v>25.84</v>
      </c>
      <c r="T38" s="1"/>
      <c r="U38" s="2">
        <f t="shared" si="3"/>
        <v>20620.590000000007</v>
      </c>
      <c r="V38" s="4">
        <f t="shared" si="5"/>
        <v>6280.7999999999993</v>
      </c>
      <c r="W38" s="3">
        <v>11323.97</v>
      </c>
      <c r="X38" s="3">
        <v>3015.82</v>
      </c>
      <c r="Z38" s="3">
        <f t="shared" si="1"/>
        <v>8.6401996668428183E-12</v>
      </c>
      <c r="AA38" s="3">
        <f t="shared" si="4"/>
        <v>4.4408920985006262E-16</v>
      </c>
    </row>
    <row r="39" spans="1:27" s="50" customFormat="1" x14ac:dyDescent="0.25">
      <c r="A39" s="7" t="s">
        <v>78</v>
      </c>
      <c r="B39" s="50">
        <v>16</v>
      </c>
      <c r="D39" s="11"/>
      <c r="E39" s="1"/>
      <c r="F39" s="50" t="s">
        <v>24</v>
      </c>
      <c r="G39" s="50">
        <v>1288</v>
      </c>
      <c r="H39" s="49" t="s">
        <v>66</v>
      </c>
      <c r="I39" s="2" t="s">
        <v>85</v>
      </c>
      <c r="J39" s="54" t="s">
        <v>81</v>
      </c>
      <c r="L39" s="1"/>
      <c r="M39" s="1"/>
      <c r="N39" s="1"/>
      <c r="O39" s="1"/>
      <c r="P39" s="1"/>
      <c r="Q39" s="1">
        <v>262.89999999999998</v>
      </c>
      <c r="R39" s="1">
        <v>52.58</v>
      </c>
      <c r="S39" s="2">
        <v>315.48</v>
      </c>
      <c r="T39" s="1"/>
      <c r="U39" s="2">
        <f t="shared" si="3"/>
        <v>20305.110000000008</v>
      </c>
      <c r="V39" s="4">
        <f t="shared" si="5"/>
        <v>5965.32</v>
      </c>
      <c r="W39" s="3">
        <v>11323.97</v>
      </c>
      <c r="X39" s="3">
        <v>3015.82</v>
      </c>
      <c r="Z39" s="3">
        <f t="shared" si="1"/>
        <v>8.6401996668428183E-12</v>
      </c>
      <c r="AA39" s="3">
        <f t="shared" si="4"/>
        <v>4.2632564145606011E-14</v>
      </c>
    </row>
    <row r="40" spans="1:27" s="50" customFormat="1" x14ac:dyDescent="0.25">
      <c r="A40" s="7" t="s">
        <v>78</v>
      </c>
      <c r="B40" s="50">
        <v>16</v>
      </c>
      <c r="D40" s="11"/>
      <c r="E40" s="1"/>
      <c r="F40" s="50" t="s">
        <v>86</v>
      </c>
      <c r="G40" s="50">
        <v>1289</v>
      </c>
      <c r="H40" s="49" t="s">
        <v>66</v>
      </c>
      <c r="I40" s="2" t="s">
        <v>87</v>
      </c>
      <c r="J40" s="54" t="s">
        <v>81</v>
      </c>
      <c r="L40" s="1">
        <v>17.5</v>
      </c>
      <c r="M40" s="1"/>
      <c r="N40" s="1"/>
      <c r="O40" s="1"/>
      <c r="P40" s="1"/>
      <c r="Q40" s="1"/>
      <c r="R40" s="1">
        <v>3.5</v>
      </c>
      <c r="S40" s="2">
        <v>21</v>
      </c>
      <c r="T40" s="1"/>
      <c r="U40" s="2">
        <f t="shared" si="3"/>
        <v>20284.110000000008</v>
      </c>
      <c r="V40" s="4">
        <f t="shared" si="5"/>
        <v>5944.32</v>
      </c>
      <c r="W40" s="3">
        <v>11323.97</v>
      </c>
      <c r="X40" s="3">
        <v>3015.82</v>
      </c>
      <c r="Z40" s="3">
        <f t="shared" si="1"/>
        <v>8.6401996668428183E-12</v>
      </c>
      <c r="AA40" s="3">
        <f t="shared" si="4"/>
        <v>0</v>
      </c>
    </row>
    <row r="41" spans="1:27" s="50" customFormat="1" x14ac:dyDescent="0.25">
      <c r="A41" s="7" t="s">
        <v>78</v>
      </c>
      <c r="B41" s="50">
        <v>16</v>
      </c>
      <c r="D41" s="11"/>
      <c r="E41" s="1"/>
      <c r="F41" s="50" t="s">
        <v>41</v>
      </c>
      <c r="G41" s="50">
        <v>1290</v>
      </c>
      <c r="H41" s="49" t="s">
        <v>66</v>
      </c>
      <c r="I41" s="2" t="s">
        <v>85</v>
      </c>
      <c r="J41" s="54" t="s">
        <v>81</v>
      </c>
      <c r="L41" s="1"/>
      <c r="M41" s="1"/>
      <c r="N41" s="1"/>
      <c r="O41" s="1"/>
      <c r="P41" s="1"/>
      <c r="Q41" s="1">
        <v>400</v>
      </c>
      <c r="R41" s="1"/>
      <c r="S41" s="2">
        <v>400</v>
      </c>
      <c r="T41" s="1"/>
      <c r="U41" s="2">
        <f t="shared" si="3"/>
        <v>19884.110000000008</v>
      </c>
      <c r="V41" s="4">
        <f t="shared" si="5"/>
        <v>5544.32</v>
      </c>
      <c r="W41" s="3">
        <v>11323.97</v>
      </c>
      <c r="X41" s="3">
        <v>3015.82</v>
      </c>
      <c r="Z41" s="3">
        <f t="shared" si="1"/>
        <v>8.6401996668428183E-12</v>
      </c>
      <c r="AA41" s="3">
        <f t="shared" si="4"/>
        <v>0</v>
      </c>
    </row>
    <row r="42" spans="1:27" s="50" customFormat="1" x14ac:dyDescent="0.25">
      <c r="A42" s="7" t="s">
        <v>88</v>
      </c>
      <c r="B42" s="50">
        <v>16</v>
      </c>
      <c r="D42" s="11"/>
      <c r="E42" s="1"/>
      <c r="F42" s="50" t="s">
        <v>37</v>
      </c>
      <c r="G42" s="50">
        <v>1291</v>
      </c>
      <c r="H42" s="49" t="s">
        <v>66</v>
      </c>
      <c r="I42" s="2" t="s">
        <v>89</v>
      </c>
      <c r="J42" s="54" t="s">
        <v>81</v>
      </c>
      <c r="K42" s="1">
        <v>6.4</v>
      </c>
      <c r="L42" s="1"/>
      <c r="M42" s="1"/>
      <c r="N42" s="1"/>
      <c r="O42" s="1"/>
      <c r="P42" s="1"/>
      <c r="Q42" s="1"/>
      <c r="R42" s="1">
        <v>1.28</v>
      </c>
      <c r="S42" s="2">
        <v>7.68</v>
      </c>
      <c r="T42" s="1"/>
      <c r="U42" s="2">
        <f t="shared" si="3"/>
        <v>19876.430000000008</v>
      </c>
      <c r="V42" s="4">
        <f t="shared" si="5"/>
        <v>5536.6399999999994</v>
      </c>
      <c r="W42" s="3">
        <v>11323.97</v>
      </c>
      <c r="X42" s="3">
        <v>3015.82</v>
      </c>
      <c r="Z42" s="3">
        <f t="shared" si="1"/>
        <v>8.6401996668428183E-12</v>
      </c>
      <c r="AA42" s="3">
        <f t="shared" si="4"/>
        <v>0</v>
      </c>
    </row>
    <row r="43" spans="1:27" s="50" customFormat="1" x14ac:dyDescent="0.25">
      <c r="A43" s="7" t="s">
        <v>78</v>
      </c>
      <c r="B43" s="50">
        <v>16</v>
      </c>
      <c r="D43" s="11"/>
      <c r="E43" s="1"/>
      <c r="F43" s="50" t="s">
        <v>53</v>
      </c>
      <c r="G43" s="50">
        <v>1292</v>
      </c>
      <c r="H43" s="49" t="s">
        <v>66</v>
      </c>
      <c r="I43" s="2" t="s">
        <v>54</v>
      </c>
      <c r="J43" s="54" t="s">
        <v>81</v>
      </c>
      <c r="L43" s="1">
        <v>30</v>
      </c>
      <c r="M43" s="1"/>
      <c r="N43" s="1"/>
      <c r="O43" s="1"/>
      <c r="P43" s="1"/>
      <c r="Q43" s="1"/>
      <c r="R43" s="1">
        <v>6</v>
      </c>
      <c r="S43" s="2">
        <v>36</v>
      </c>
      <c r="T43" s="1"/>
      <c r="U43" s="2">
        <f t="shared" si="3"/>
        <v>19840.430000000008</v>
      </c>
      <c r="V43" s="4">
        <f t="shared" si="5"/>
        <v>5500.6399999999994</v>
      </c>
      <c r="W43" s="3">
        <v>11323.97</v>
      </c>
      <c r="X43" s="3">
        <v>3015.82</v>
      </c>
      <c r="Z43" s="3">
        <f t="shared" si="1"/>
        <v>8.6401996668428183E-12</v>
      </c>
      <c r="AA43" s="3">
        <f t="shared" si="4"/>
        <v>0</v>
      </c>
    </row>
    <row r="44" spans="1:27" s="50" customFormat="1" x14ac:dyDescent="0.25">
      <c r="A44" s="7" t="s">
        <v>78</v>
      </c>
      <c r="B44" s="50">
        <v>16</v>
      </c>
      <c r="D44" s="11"/>
      <c r="E44" s="1"/>
      <c r="F44" s="50" t="s">
        <v>26</v>
      </c>
      <c r="G44" s="50">
        <v>1293</v>
      </c>
      <c r="H44" s="49" t="s">
        <v>66</v>
      </c>
      <c r="I44" s="2" t="s">
        <v>90</v>
      </c>
      <c r="J44" s="54" t="s">
        <v>81</v>
      </c>
      <c r="L44" s="1"/>
      <c r="M44" s="1"/>
      <c r="N44" s="1"/>
      <c r="O44" s="1"/>
      <c r="P44" s="1"/>
      <c r="Q44" s="1"/>
      <c r="R44" s="1">
        <v>8.25</v>
      </c>
      <c r="S44" s="2">
        <v>8.25</v>
      </c>
      <c r="T44" s="1"/>
      <c r="U44" s="2">
        <f t="shared" si="3"/>
        <v>19832.180000000008</v>
      </c>
      <c r="V44" s="4">
        <f t="shared" si="5"/>
        <v>5492.3899999999994</v>
      </c>
      <c r="W44" s="3">
        <v>11323.97</v>
      </c>
      <c r="X44" s="3">
        <v>3015.82</v>
      </c>
      <c r="Z44" s="3">
        <f t="shared" si="1"/>
        <v>8.6401996668428183E-12</v>
      </c>
      <c r="AA44" s="3">
        <f t="shared" si="4"/>
        <v>0</v>
      </c>
    </row>
    <row r="45" spans="1:27" s="50" customFormat="1" x14ac:dyDescent="0.25">
      <c r="A45" s="7" t="s">
        <v>81</v>
      </c>
      <c r="B45" s="50">
        <v>13</v>
      </c>
      <c r="C45" s="50" t="s">
        <v>92</v>
      </c>
      <c r="D45" s="11"/>
      <c r="E45" s="1">
        <v>50</v>
      </c>
      <c r="H45" s="49"/>
      <c r="I45" s="2" t="s">
        <v>93</v>
      </c>
      <c r="J45" s="54"/>
      <c r="L45" s="1"/>
      <c r="M45" s="1"/>
      <c r="N45" s="1"/>
      <c r="O45" s="1"/>
      <c r="P45" s="1">
        <v>-50</v>
      </c>
      <c r="Q45" s="1"/>
      <c r="R45" s="1"/>
      <c r="S45" s="2"/>
      <c r="T45" s="1">
        <v>50</v>
      </c>
      <c r="U45" s="2">
        <f t="shared" si="3"/>
        <v>19882.180000000008</v>
      </c>
      <c r="V45" s="4">
        <f t="shared" si="5"/>
        <v>5542.3899999999994</v>
      </c>
      <c r="W45" s="3">
        <v>11323.97</v>
      </c>
      <c r="X45" s="3">
        <v>3015.82</v>
      </c>
      <c r="Z45" s="3">
        <f t="shared" si="1"/>
        <v>8.6401996668428183E-12</v>
      </c>
      <c r="AA45" s="3">
        <f t="shared" si="4"/>
        <v>50</v>
      </c>
    </row>
    <row r="46" spans="1:27" s="50" customFormat="1" x14ac:dyDescent="0.25">
      <c r="A46" s="7" t="s">
        <v>81</v>
      </c>
      <c r="B46" s="50">
        <v>14</v>
      </c>
      <c r="D46" s="11"/>
      <c r="E46" s="1"/>
      <c r="F46" s="50" t="s">
        <v>41</v>
      </c>
      <c r="G46" s="50">
        <v>1294</v>
      </c>
      <c r="H46" s="49" t="s">
        <v>66</v>
      </c>
      <c r="I46" s="2" t="s">
        <v>94</v>
      </c>
      <c r="J46" s="54" t="s">
        <v>81</v>
      </c>
      <c r="L46" s="1"/>
      <c r="M46" s="1"/>
      <c r="N46" s="1"/>
      <c r="O46" s="1"/>
      <c r="P46" s="1"/>
      <c r="Q46" s="1">
        <v>400</v>
      </c>
      <c r="R46" s="1"/>
      <c r="S46" s="2">
        <v>400</v>
      </c>
      <c r="T46" s="1"/>
      <c r="U46" s="2">
        <f t="shared" si="3"/>
        <v>19482.180000000008</v>
      </c>
      <c r="V46" s="4">
        <f t="shared" si="5"/>
        <v>5142.3899999999994</v>
      </c>
      <c r="W46" s="3">
        <v>11323.97</v>
      </c>
      <c r="X46" s="3">
        <v>3015.82</v>
      </c>
      <c r="Z46" s="3">
        <f t="shared" si="1"/>
        <v>8.6401996668428183E-12</v>
      </c>
      <c r="AA46" s="3">
        <f t="shared" si="4"/>
        <v>0</v>
      </c>
    </row>
    <row r="47" spans="1:27" s="50" customFormat="1" x14ac:dyDescent="0.25">
      <c r="A47" s="7" t="s">
        <v>81</v>
      </c>
      <c r="B47" s="50">
        <v>14</v>
      </c>
      <c r="D47" s="11"/>
      <c r="E47" s="1"/>
      <c r="F47" s="50" t="s">
        <v>24</v>
      </c>
      <c r="G47" s="50">
        <v>1295</v>
      </c>
      <c r="H47" s="49" t="s">
        <v>66</v>
      </c>
      <c r="I47" s="2" t="s">
        <v>94</v>
      </c>
      <c r="J47" s="54" t="s">
        <v>81</v>
      </c>
      <c r="L47" s="1"/>
      <c r="M47" s="1"/>
      <c r="N47" s="1"/>
      <c r="O47" s="1"/>
      <c r="P47" s="1"/>
      <c r="Q47" s="1">
        <v>262.89999999999998</v>
      </c>
      <c r="R47" s="1">
        <v>52.58</v>
      </c>
      <c r="S47" s="2">
        <v>315.48</v>
      </c>
      <c r="T47" s="1"/>
      <c r="U47" s="2">
        <f t="shared" si="3"/>
        <v>19166.700000000008</v>
      </c>
      <c r="V47" s="4">
        <f t="shared" si="5"/>
        <v>4826.91</v>
      </c>
      <c r="W47" s="3">
        <v>11323.97</v>
      </c>
      <c r="X47" s="3">
        <v>3015.82</v>
      </c>
      <c r="Z47" s="3">
        <f t="shared" si="1"/>
        <v>8.6401996668428183E-12</v>
      </c>
      <c r="AA47" s="3">
        <f t="shared" si="4"/>
        <v>4.2632564145606011E-14</v>
      </c>
    </row>
    <row r="48" spans="1:27" s="50" customFormat="1" x14ac:dyDescent="0.25">
      <c r="A48" s="7" t="s">
        <v>81</v>
      </c>
      <c r="B48" s="50">
        <v>14</v>
      </c>
      <c r="D48" s="11"/>
      <c r="E48" s="1"/>
      <c r="F48" s="50" t="s">
        <v>26</v>
      </c>
      <c r="G48" s="50">
        <v>1296</v>
      </c>
      <c r="H48" s="49" t="s">
        <v>66</v>
      </c>
      <c r="I48" s="2" t="s">
        <v>95</v>
      </c>
      <c r="J48" s="54" t="s">
        <v>81</v>
      </c>
      <c r="L48" s="1"/>
      <c r="M48" s="1"/>
      <c r="N48" s="1"/>
      <c r="O48" s="1">
        <v>25.6</v>
      </c>
      <c r="P48" s="1"/>
      <c r="Q48" s="1"/>
      <c r="R48" s="1">
        <v>1.28</v>
      </c>
      <c r="S48" s="2">
        <v>26.88</v>
      </c>
      <c r="T48" s="1"/>
      <c r="U48" s="2">
        <f t="shared" si="3"/>
        <v>19139.820000000007</v>
      </c>
      <c r="V48" s="4">
        <f t="shared" si="5"/>
        <v>4800.03</v>
      </c>
      <c r="W48" s="3">
        <v>11323.97</v>
      </c>
      <c r="X48" s="3">
        <v>3015.82</v>
      </c>
      <c r="Z48" s="3">
        <f t="shared" si="1"/>
        <v>8.6401996668428183E-12</v>
      </c>
      <c r="AA48" s="3">
        <f t="shared" si="4"/>
        <v>-2.4424906541753444E-15</v>
      </c>
    </row>
    <row r="49" spans="1:27" s="50" customFormat="1" x14ac:dyDescent="0.25">
      <c r="A49" s="7" t="s">
        <v>81</v>
      </c>
      <c r="B49" s="50">
        <v>14</v>
      </c>
      <c r="D49" s="11"/>
      <c r="E49" s="1"/>
      <c r="F49" s="50" t="s">
        <v>58</v>
      </c>
      <c r="G49" s="50">
        <v>1297</v>
      </c>
      <c r="H49" s="49" t="s">
        <v>66</v>
      </c>
      <c r="I49" s="2" t="s">
        <v>59</v>
      </c>
      <c r="J49" s="54" t="s">
        <v>81</v>
      </c>
      <c r="L49" s="1"/>
      <c r="M49" s="1">
        <v>367.6</v>
      </c>
      <c r="N49" s="1"/>
      <c r="O49" s="1"/>
      <c r="P49" s="1"/>
      <c r="Q49" s="1"/>
      <c r="R49" s="1"/>
      <c r="S49" s="2">
        <v>367.6</v>
      </c>
      <c r="T49" s="1"/>
      <c r="U49" s="2">
        <f t="shared" si="3"/>
        <v>18772.220000000008</v>
      </c>
      <c r="V49" s="4">
        <f t="shared" si="5"/>
        <v>4432.4299999999994</v>
      </c>
      <c r="W49" s="3">
        <v>11323.97</v>
      </c>
      <c r="X49" s="3">
        <v>3015.82</v>
      </c>
      <c r="Z49" s="3">
        <f t="shared" si="1"/>
        <v>8.6401996668428183E-12</v>
      </c>
      <c r="AA49" s="3">
        <f t="shared" si="4"/>
        <v>0</v>
      </c>
    </row>
    <row r="50" spans="1:27" s="50" customFormat="1" x14ac:dyDescent="0.25">
      <c r="A50" s="7" t="s">
        <v>81</v>
      </c>
      <c r="B50" s="50">
        <v>14</v>
      </c>
      <c r="D50" s="11"/>
      <c r="E50" s="1"/>
      <c r="F50" s="50" t="s">
        <v>43</v>
      </c>
      <c r="G50" s="50">
        <v>1298</v>
      </c>
      <c r="H50" s="49" t="s">
        <v>66</v>
      </c>
      <c r="I50" s="2" t="s">
        <v>96</v>
      </c>
      <c r="J50" s="54" t="s">
        <v>81</v>
      </c>
      <c r="L50" s="1"/>
      <c r="M50" s="1">
        <v>576.24</v>
      </c>
      <c r="N50" s="1"/>
      <c r="O50" s="1"/>
      <c r="P50" s="1"/>
      <c r="Q50" s="1"/>
      <c r="R50" s="1"/>
      <c r="S50" s="2">
        <v>576.24</v>
      </c>
      <c r="T50" s="1"/>
      <c r="U50" s="2">
        <f t="shared" si="3"/>
        <v>18195.980000000007</v>
      </c>
      <c r="V50" s="4">
        <f t="shared" si="5"/>
        <v>3856.1899999999996</v>
      </c>
      <c r="W50" s="3">
        <v>11323.97</v>
      </c>
      <c r="X50" s="3">
        <v>3015.82</v>
      </c>
      <c r="Z50" s="3">
        <f t="shared" si="1"/>
        <v>8.6401996668428183E-12</v>
      </c>
      <c r="AA50" s="3">
        <f t="shared" si="4"/>
        <v>0</v>
      </c>
    </row>
    <row r="51" spans="1:27" s="50" customFormat="1" x14ac:dyDescent="0.25">
      <c r="A51" s="7" t="s">
        <v>81</v>
      </c>
      <c r="B51" s="50">
        <v>21</v>
      </c>
      <c r="D51" s="11"/>
      <c r="E51" s="1"/>
      <c r="F51" s="50" t="s">
        <v>43</v>
      </c>
      <c r="G51" s="50">
        <v>1299</v>
      </c>
      <c r="H51" s="49" t="s">
        <v>66</v>
      </c>
      <c r="I51" s="2" t="s">
        <v>97</v>
      </c>
      <c r="J51" s="54" t="s">
        <v>81</v>
      </c>
      <c r="L51" s="1">
        <v>54.02</v>
      </c>
      <c r="M51" s="1"/>
      <c r="N51" s="1"/>
      <c r="O51" s="1"/>
      <c r="P51" s="1"/>
      <c r="Q51" s="1"/>
      <c r="R51" s="1"/>
      <c r="S51" s="2">
        <v>54.02</v>
      </c>
      <c r="T51" s="1"/>
      <c r="U51" s="2">
        <f t="shared" si="3"/>
        <v>18141.960000000006</v>
      </c>
      <c r="V51" s="4">
        <f t="shared" si="5"/>
        <v>3802.1699999999996</v>
      </c>
      <c r="W51" s="3">
        <v>11323.97</v>
      </c>
      <c r="X51" s="3">
        <v>3015.82</v>
      </c>
      <c r="Z51" s="3">
        <f t="shared" si="1"/>
        <v>6.8212102632969618E-12</v>
      </c>
      <c r="AA51" s="3">
        <f t="shared" si="4"/>
        <v>0</v>
      </c>
    </row>
    <row r="52" spans="1:27" s="50" customFormat="1" x14ac:dyDescent="0.25">
      <c r="A52" s="7" t="s">
        <v>81</v>
      </c>
      <c r="B52" s="50">
        <v>28</v>
      </c>
      <c r="C52" s="50" t="s">
        <v>37</v>
      </c>
      <c r="D52" s="11"/>
      <c r="E52" s="1">
        <v>6250</v>
      </c>
      <c r="H52" s="49" t="s">
        <v>66</v>
      </c>
      <c r="I52" s="2"/>
      <c r="J52" s="54"/>
      <c r="L52" s="1"/>
      <c r="M52" s="1"/>
      <c r="N52" s="1"/>
      <c r="O52" s="1"/>
      <c r="P52" s="1"/>
      <c r="Q52" s="1"/>
      <c r="R52" s="1"/>
      <c r="S52" s="2"/>
      <c r="T52" s="1">
        <v>6250</v>
      </c>
      <c r="U52" s="2">
        <f t="shared" si="3"/>
        <v>24391.960000000006</v>
      </c>
      <c r="V52" s="4">
        <f t="shared" si="5"/>
        <v>10052.17</v>
      </c>
      <c r="W52" s="3">
        <v>11323.97</v>
      </c>
      <c r="X52" s="3">
        <v>3015.82</v>
      </c>
      <c r="Z52" s="3">
        <f t="shared" si="1"/>
        <v>6.8212102632969618E-12</v>
      </c>
      <c r="AA52" s="3">
        <f t="shared" si="4"/>
        <v>0</v>
      </c>
    </row>
    <row r="53" spans="1:27" s="50" customFormat="1" x14ac:dyDescent="0.25">
      <c r="A53" s="7" t="s">
        <v>98</v>
      </c>
      <c r="B53" s="50">
        <v>5</v>
      </c>
      <c r="D53" s="11"/>
      <c r="E53" s="1"/>
      <c r="F53" s="50" t="s">
        <v>99</v>
      </c>
      <c r="G53" s="50" t="s">
        <v>100</v>
      </c>
      <c r="H53" s="49" t="s">
        <v>66</v>
      </c>
      <c r="I53" s="2" t="s">
        <v>114</v>
      </c>
      <c r="J53" s="54" t="s">
        <v>101</v>
      </c>
      <c r="L53" s="1">
        <v>177.5</v>
      </c>
      <c r="M53" s="1"/>
      <c r="N53" s="1"/>
      <c r="O53" s="1"/>
      <c r="P53" s="1"/>
      <c r="Q53" s="1"/>
      <c r="R53" s="1"/>
      <c r="S53" s="2">
        <v>177.5</v>
      </c>
      <c r="T53" s="1"/>
      <c r="U53" s="2">
        <f t="shared" si="3"/>
        <v>24214.460000000006</v>
      </c>
      <c r="V53" s="4">
        <f t="shared" si="5"/>
        <v>9874.67</v>
      </c>
      <c r="W53" s="3">
        <v>11323.97</v>
      </c>
      <c r="X53" s="3">
        <v>3015.82</v>
      </c>
      <c r="Z53" s="3">
        <f t="shared" si="1"/>
        <v>6.8212102632969618E-12</v>
      </c>
      <c r="AA53" s="3">
        <f t="shared" si="4"/>
        <v>0</v>
      </c>
    </row>
    <row r="54" spans="1:27" s="50" customFormat="1" x14ac:dyDescent="0.25">
      <c r="A54" s="7" t="s">
        <v>81</v>
      </c>
      <c r="B54" s="50">
        <v>1</v>
      </c>
      <c r="C54" s="50" t="s">
        <v>67</v>
      </c>
      <c r="D54" s="11"/>
      <c r="E54" s="1">
        <v>0.3</v>
      </c>
      <c r="H54" s="49"/>
      <c r="I54" s="2" t="s">
        <v>69</v>
      </c>
      <c r="J54" s="54"/>
      <c r="L54" s="1"/>
      <c r="M54" s="1"/>
      <c r="N54" s="1"/>
      <c r="O54" s="1"/>
      <c r="P54" s="1"/>
      <c r="Q54" s="1"/>
      <c r="R54" s="1"/>
      <c r="S54" s="2"/>
      <c r="T54" s="1">
        <v>0.3</v>
      </c>
      <c r="U54" s="2">
        <f t="shared" si="3"/>
        <v>24214.760000000006</v>
      </c>
      <c r="V54" s="4">
        <v>9874.67</v>
      </c>
      <c r="W54" s="3">
        <v>11323.97</v>
      </c>
      <c r="X54" s="3">
        <v>3016.12</v>
      </c>
      <c r="Z54" s="3">
        <f t="shared" si="1"/>
        <v>6.3664629124104977E-12</v>
      </c>
      <c r="AA54" s="3">
        <f t="shared" si="4"/>
        <v>0</v>
      </c>
    </row>
    <row r="55" spans="1:27" s="50" customFormat="1" x14ac:dyDescent="0.25">
      <c r="A55" s="7" t="s">
        <v>81</v>
      </c>
      <c r="B55" s="50">
        <v>1</v>
      </c>
      <c r="C55" s="50" t="s">
        <v>68</v>
      </c>
      <c r="D55" s="11"/>
      <c r="E55" s="1">
        <v>1.1299999999999999</v>
      </c>
      <c r="H55" s="49"/>
      <c r="I55" s="2" t="s">
        <v>69</v>
      </c>
      <c r="J55" s="54"/>
      <c r="L55" s="1"/>
      <c r="M55" s="1"/>
      <c r="N55" s="1"/>
      <c r="O55" s="1"/>
      <c r="P55" s="1"/>
      <c r="Q55" s="1"/>
      <c r="R55" s="1"/>
      <c r="S55" s="2"/>
      <c r="T55" s="50">
        <v>1.1299999999999999</v>
      </c>
      <c r="U55" s="2">
        <f t="shared" si="3"/>
        <v>24215.890000000007</v>
      </c>
      <c r="V55" s="4">
        <v>9874.67</v>
      </c>
      <c r="W55" s="3">
        <v>11325.1</v>
      </c>
      <c r="X55" s="3">
        <v>3016.12</v>
      </c>
      <c r="Z55" s="3">
        <f t="shared" si="1"/>
        <v>6.3664629124104977E-12</v>
      </c>
      <c r="AA55" s="3">
        <f t="shared" si="4"/>
        <v>0</v>
      </c>
    </row>
    <row r="56" spans="1:27" s="50" customFormat="1" x14ac:dyDescent="0.25">
      <c r="A56" s="7" t="s">
        <v>98</v>
      </c>
      <c r="B56" s="50">
        <v>16</v>
      </c>
      <c r="D56" s="11"/>
      <c r="E56" s="1"/>
      <c r="F56" s="50" t="s">
        <v>64</v>
      </c>
      <c r="G56" s="50">
        <v>1300</v>
      </c>
      <c r="H56" s="49" t="s">
        <v>66</v>
      </c>
      <c r="I56" s="2" t="s">
        <v>65</v>
      </c>
      <c r="J56" s="54" t="s">
        <v>101</v>
      </c>
      <c r="L56" s="1"/>
      <c r="M56" s="1"/>
      <c r="N56" s="1"/>
      <c r="O56" s="1"/>
      <c r="P56" s="1"/>
      <c r="Q56" s="1">
        <v>80</v>
      </c>
      <c r="R56" s="1"/>
      <c r="S56" s="2">
        <v>80</v>
      </c>
      <c r="T56" s="1"/>
      <c r="U56" s="2">
        <f t="shared" si="3"/>
        <v>24135.890000000007</v>
      </c>
      <c r="V56" s="4">
        <f>V55-S56+T56</f>
        <v>9794.67</v>
      </c>
      <c r="W56" s="3">
        <v>11325.1</v>
      </c>
      <c r="X56" s="3">
        <v>3016.12</v>
      </c>
      <c r="Z56" s="3">
        <f t="shared" si="1"/>
        <v>6.3664629124104977E-12</v>
      </c>
      <c r="AA56" s="3">
        <f t="shared" si="4"/>
        <v>0</v>
      </c>
    </row>
    <row r="57" spans="1:27" s="50" customFormat="1" x14ac:dyDescent="0.25">
      <c r="A57" s="7" t="s">
        <v>98</v>
      </c>
      <c r="B57" s="50">
        <v>16</v>
      </c>
      <c r="D57" s="11"/>
      <c r="E57" s="1"/>
      <c r="F57" s="50" t="s">
        <v>102</v>
      </c>
      <c r="G57" s="50">
        <v>1301</v>
      </c>
      <c r="H57" s="49" t="s">
        <v>66</v>
      </c>
      <c r="I57" s="2" t="s">
        <v>103</v>
      </c>
      <c r="J57" s="54" t="s">
        <v>101</v>
      </c>
      <c r="L57" s="1">
        <v>35</v>
      </c>
      <c r="M57" s="1"/>
      <c r="N57" s="1"/>
      <c r="O57" s="1"/>
      <c r="P57" s="1"/>
      <c r="Q57" s="1"/>
      <c r="R57" s="1"/>
      <c r="S57" s="2">
        <v>35</v>
      </c>
      <c r="T57" s="1"/>
      <c r="U57" s="2">
        <f t="shared" si="3"/>
        <v>24100.890000000007</v>
      </c>
      <c r="V57" s="4">
        <f>V56-S57+T57</f>
        <v>9759.67</v>
      </c>
      <c r="W57" s="3">
        <v>11325.1</v>
      </c>
      <c r="X57" s="3">
        <v>3016.12</v>
      </c>
      <c r="Z57" s="3">
        <f t="shared" si="1"/>
        <v>6.3664629124104977E-12</v>
      </c>
      <c r="AA57" s="3">
        <f t="shared" si="4"/>
        <v>0</v>
      </c>
    </row>
    <row r="58" spans="1:27" s="50" customFormat="1" x14ac:dyDescent="0.25">
      <c r="A58" s="7" t="s">
        <v>98</v>
      </c>
      <c r="B58" s="50">
        <v>16</v>
      </c>
      <c r="D58" s="11"/>
      <c r="E58" s="1"/>
      <c r="F58" s="50" t="s">
        <v>26</v>
      </c>
      <c r="G58" s="50" t="s">
        <v>100</v>
      </c>
      <c r="H58" s="49" t="s">
        <v>66</v>
      </c>
      <c r="I58" s="2" t="s">
        <v>104</v>
      </c>
      <c r="J58" s="54" t="s">
        <v>101</v>
      </c>
      <c r="L58" s="1"/>
      <c r="M58" s="1"/>
      <c r="N58" s="1"/>
      <c r="O58" s="1">
        <v>41.25</v>
      </c>
      <c r="P58" s="1"/>
      <c r="Q58" s="1"/>
      <c r="R58" s="1">
        <v>8.25</v>
      </c>
      <c r="S58" s="2">
        <v>49.5</v>
      </c>
      <c r="T58" s="1"/>
      <c r="U58" s="2">
        <f t="shared" si="3"/>
        <v>24051.390000000007</v>
      </c>
      <c r="V58" s="4">
        <f t="shared" ref="V58:V81" si="6">V57-S58+T58</f>
        <v>9710.17</v>
      </c>
      <c r="W58" s="3">
        <v>11325.1</v>
      </c>
      <c r="X58" s="3">
        <v>3016.12</v>
      </c>
      <c r="Z58" s="3">
        <f t="shared" si="1"/>
        <v>6.3664629124104977E-12</v>
      </c>
      <c r="AA58" s="3">
        <f t="shared" si="4"/>
        <v>0</v>
      </c>
    </row>
    <row r="59" spans="1:27" s="50" customFormat="1" x14ac:dyDescent="0.25">
      <c r="A59" s="7" t="s">
        <v>98</v>
      </c>
      <c r="B59" s="50">
        <v>16</v>
      </c>
      <c r="D59" s="11"/>
      <c r="E59" s="1"/>
      <c r="F59" s="50" t="s">
        <v>41</v>
      </c>
      <c r="G59" s="50" t="s">
        <v>100</v>
      </c>
      <c r="H59" s="49" t="s">
        <v>66</v>
      </c>
      <c r="I59" s="2" t="s">
        <v>112</v>
      </c>
      <c r="J59" s="54" t="s">
        <v>101</v>
      </c>
      <c r="L59" s="1"/>
      <c r="M59" s="1"/>
      <c r="N59" s="1"/>
      <c r="O59" s="1"/>
      <c r="P59" s="1"/>
      <c r="Q59" s="1">
        <v>400</v>
      </c>
      <c r="R59" s="1"/>
      <c r="S59" s="2">
        <v>400</v>
      </c>
      <c r="T59" s="1"/>
      <c r="U59" s="2">
        <f t="shared" si="3"/>
        <v>23651.390000000007</v>
      </c>
      <c r="V59" s="4">
        <f t="shared" si="6"/>
        <v>9310.17</v>
      </c>
      <c r="W59" s="3">
        <v>11325.1</v>
      </c>
      <c r="X59" s="3">
        <v>3016.12</v>
      </c>
      <c r="Z59" s="3">
        <f t="shared" si="1"/>
        <v>6.3664629124104977E-12</v>
      </c>
      <c r="AA59" s="3">
        <f t="shared" si="4"/>
        <v>0</v>
      </c>
    </row>
    <row r="60" spans="1:27" s="50" customFormat="1" x14ac:dyDescent="0.25">
      <c r="A60" s="7" t="s">
        <v>98</v>
      </c>
      <c r="B60" s="50">
        <v>18</v>
      </c>
      <c r="D60" s="11"/>
      <c r="E60" s="1"/>
      <c r="F60" s="50" t="s">
        <v>24</v>
      </c>
      <c r="G60" s="50" t="s">
        <v>100</v>
      </c>
      <c r="H60" s="49" t="s">
        <v>66</v>
      </c>
      <c r="I60" s="2" t="s">
        <v>105</v>
      </c>
      <c r="J60" s="54" t="s">
        <v>101</v>
      </c>
      <c r="L60" s="1"/>
      <c r="M60" s="1"/>
      <c r="N60" s="1"/>
      <c r="O60" s="1"/>
      <c r="P60" s="1"/>
      <c r="Q60" s="1">
        <v>262.89999999999998</v>
      </c>
      <c r="R60" s="1">
        <v>52.58</v>
      </c>
      <c r="S60" s="2">
        <v>315.48</v>
      </c>
      <c r="T60" s="1"/>
      <c r="U60" s="2">
        <f t="shared" si="3"/>
        <v>23335.910000000007</v>
      </c>
      <c r="V60" s="4">
        <f t="shared" si="6"/>
        <v>8994.69</v>
      </c>
      <c r="W60" s="3">
        <v>11325.1</v>
      </c>
      <c r="X60" s="3">
        <v>3016.12</v>
      </c>
      <c r="Z60" s="3">
        <f t="shared" si="1"/>
        <v>6.3664629124104977E-12</v>
      </c>
      <c r="AA60" s="3">
        <f t="shared" si="4"/>
        <v>4.2632564145606011E-14</v>
      </c>
    </row>
    <row r="61" spans="1:27" s="50" customFormat="1" x14ac:dyDescent="0.25">
      <c r="A61" s="7" t="s">
        <v>101</v>
      </c>
      <c r="B61" s="50">
        <v>4</v>
      </c>
      <c r="D61" s="11"/>
      <c r="E61" s="1"/>
      <c r="F61" s="50" t="s">
        <v>106</v>
      </c>
      <c r="G61" s="50" t="s">
        <v>100</v>
      </c>
      <c r="H61" s="49" t="s">
        <v>66</v>
      </c>
      <c r="I61" s="2" t="s">
        <v>107</v>
      </c>
      <c r="J61" s="54" t="s">
        <v>101</v>
      </c>
      <c r="L61" s="1">
        <v>500</v>
      </c>
      <c r="M61" s="1"/>
      <c r="N61" s="1"/>
      <c r="O61" s="1"/>
      <c r="P61" s="1"/>
      <c r="Q61" s="1"/>
      <c r="R61" s="1">
        <v>100</v>
      </c>
      <c r="S61" s="2">
        <v>600</v>
      </c>
      <c r="T61" s="1"/>
      <c r="U61" s="2">
        <f t="shared" si="3"/>
        <v>22735.910000000007</v>
      </c>
      <c r="V61" s="4">
        <f t="shared" si="6"/>
        <v>8394.69</v>
      </c>
      <c r="W61" s="3">
        <v>11325.1</v>
      </c>
      <c r="X61" s="3">
        <v>3016.12</v>
      </c>
      <c r="Z61" s="3">
        <f t="shared" si="1"/>
        <v>6.3664629124104977E-12</v>
      </c>
      <c r="AA61" s="3">
        <f t="shared" si="4"/>
        <v>0</v>
      </c>
    </row>
    <row r="62" spans="1:27" s="50" customFormat="1" x14ac:dyDescent="0.25">
      <c r="A62" s="7" t="s">
        <v>101</v>
      </c>
      <c r="B62" s="50">
        <v>4</v>
      </c>
      <c r="D62" s="11"/>
      <c r="E62" s="1"/>
      <c r="F62" s="50" t="s">
        <v>37</v>
      </c>
      <c r="G62" s="50" t="s">
        <v>100</v>
      </c>
      <c r="H62" s="49" t="s">
        <v>66</v>
      </c>
      <c r="I62" s="2" t="s">
        <v>108</v>
      </c>
      <c r="J62" s="54" t="s">
        <v>101</v>
      </c>
      <c r="K62" s="1">
        <v>7.2</v>
      </c>
      <c r="L62" s="1"/>
      <c r="M62" s="1"/>
      <c r="N62" s="1"/>
      <c r="O62" s="1"/>
      <c r="P62" s="1"/>
      <c r="Q62" s="1"/>
      <c r="R62" s="1">
        <v>1.44</v>
      </c>
      <c r="S62" s="2">
        <v>8.64</v>
      </c>
      <c r="T62" s="1"/>
      <c r="U62" s="2">
        <f t="shared" si="3"/>
        <v>22727.270000000008</v>
      </c>
      <c r="V62" s="4">
        <f t="shared" si="6"/>
        <v>8386.0500000000011</v>
      </c>
      <c r="W62" s="3">
        <v>11325.1</v>
      </c>
      <c r="X62" s="3">
        <v>3016.12</v>
      </c>
      <c r="Z62" s="3">
        <f t="shared" si="1"/>
        <v>6.3664629124104977E-12</v>
      </c>
      <c r="AA62" s="3">
        <f t="shared" si="4"/>
        <v>0</v>
      </c>
    </row>
    <row r="63" spans="1:27" s="50" customFormat="1" x14ac:dyDescent="0.25">
      <c r="A63" s="7" t="s">
        <v>101</v>
      </c>
      <c r="B63" s="50">
        <v>7</v>
      </c>
      <c r="D63" s="11"/>
      <c r="E63" s="1"/>
      <c r="F63" s="50" t="s">
        <v>109</v>
      </c>
      <c r="G63" s="50" t="s">
        <v>100</v>
      </c>
      <c r="H63" s="49" t="s">
        <v>66</v>
      </c>
      <c r="I63" s="2" t="s">
        <v>110</v>
      </c>
      <c r="J63" s="54" t="s">
        <v>101</v>
      </c>
      <c r="L63" s="1"/>
      <c r="M63" s="1"/>
      <c r="N63" s="1"/>
      <c r="O63" s="1"/>
      <c r="P63" s="1"/>
      <c r="Q63" s="1">
        <v>240</v>
      </c>
      <c r="R63" s="1"/>
      <c r="S63" s="2">
        <v>240</v>
      </c>
      <c r="T63" s="1"/>
      <c r="U63" s="2">
        <f t="shared" si="3"/>
        <v>22487.270000000008</v>
      </c>
      <c r="V63" s="4">
        <f t="shared" si="6"/>
        <v>8146.0500000000011</v>
      </c>
      <c r="W63" s="3">
        <v>11325.1</v>
      </c>
      <c r="X63" s="3">
        <v>3016.12</v>
      </c>
      <c r="Z63" s="3">
        <f t="shared" si="1"/>
        <v>6.3664629124104977E-12</v>
      </c>
      <c r="AA63" s="3">
        <f t="shared" si="4"/>
        <v>0</v>
      </c>
    </row>
    <row r="64" spans="1:27" s="50" customFormat="1" x14ac:dyDescent="0.25">
      <c r="A64" s="7" t="s">
        <v>101</v>
      </c>
      <c r="B64" s="50">
        <v>7</v>
      </c>
      <c r="D64" s="11"/>
      <c r="E64" s="1"/>
      <c r="F64" s="50" t="s">
        <v>24</v>
      </c>
      <c r="G64" s="50" t="s">
        <v>100</v>
      </c>
      <c r="H64" s="49" t="s">
        <v>66</v>
      </c>
      <c r="I64" s="2" t="s">
        <v>111</v>
      </c>
      <c r="J64" s="54" t="s">
        <v>101</v>
      </c>
      <c r="L64" s="1"/>
      <c r="M64" s="1"/>
      <c r="N64" s="1"/>
      <c r="O64" s="1"/>
      <c r="P64" s="1"/>
      <c r="Q64" s="1">
        <v>262.89999999999998</v>
      </c>
      <c r="R64" s="1">
        <v>52.58</v>
      </c>
      <c r="S64" s="2">
        <v>315.48</v>
      </c>
      <c r="T64" s="1"/>
      <c r="U64" s="2">
        <f t="shared" si="3"/>
        <v>22171.790000000008</v>
      </c>
      <c r="V64" s="4">
        <f t="shared" si="6"/>
        <v>7830.5700000000015</v>
      </c>
      <c r="W64" s="3">
        <v>11325.1</v>
      </c>
      <c r="X64" s="3">
        <v>3016.12</v>
      </c>
      <c r="Z64" s="3">
        <f t="shared" si="1"/>
        <v>6.3664629124104977E-12</v>
      </c>
      <c r="AA64" s="3">
        <f t="shared" si="4"/>
        <v>4.2632564145606011E-14</v>
      </c>
    </row>
    <row r="65" spans="1:27" s="50" customFormat="1" x14ac:dyDescent="0.25">
      <c r="A65" s="7" t="s">
        <v>101</v>
      </c>
      <c r="B65" s="50">
        <v>7</v>
      </c>
      <c r="D65" s="11"/>
      <c r="E65" s="1"/>
      <c r="F65" s="50" t="s">
        <v>26</v>
      </c>
      <c r="G65" s="50" t="s">
        <v>100</v>
      </c>
      <c r="H65" s="49" t="s">
        <v>66</v>
      </c>
      <c r="I65" s="2" t="s">
        <v>113</v>
      </c>
      <c r="J65" s="54" t="s">
        <v>101</v>
      </c>
      <c r="L65" s="1"/>
      <c r="M65" s="1"/>
      <c r="N65" s="1"/>
      <c r="O65" s="1">
        <v>50.37</v>
      </c>
      <c r="P65" s="1"/>
      <c r="Q65" s="1"/>
      <c r="R65" s="1">
        <v>2.52</v>
      </c>
      <c r="S65" s="2">
        <v>52.89</v>
      </c>
      <c r="T65" s="1"/>
      <c r="U65" s="2">
        <f t="shared" si="3"/>
        <v>22118.900000000009</v>
      </c>
      <c r="V65" s="4">
        <f t="shared" si="6"/>
        <v>7777.6800000000012</v>
      </c>
      <c r="W65" s="3">
        <v>11325.1</v>
      </c>
      <c r="X65" s="3">
        <v>3016.12</v>
      </c>
      <c r="Z65" s="3">
        <f t="shared" si="1"/>
        <v>8.1854523159563541E-12</v>
      </c>
      <c r="AA65" s="3">
        <f t="shared" si="4"/>
        <v>3.1086244689504383E-15</v>
      </c>
    </row>
    <row r="66" spans="1:27" s="50" customFormat="1" x14ac:dyDescent="0.25">
      <c r="A66" s="7" t="s">
        <v>101</v>
      </c>
      <c r="B66" s="50">
        <v>30</v>
      </c>
      <c r="D66" s="11"/>
      <c r="E66" s="1"/>
      <c r="F66" s="50" t="s">
        <v>43</v>
      </c>
      <c r="G66" s="50" t="s">
        <v>100</v>
      </c>
      <c r="H66" s="49" t="s">
        <v>66</v>
      </c>
      <c r="I66" s="2" t="s">
        <v>44</v>
      </c>
      <c r="J66" s="54" t="s">
        <v>101</v>
      </c>
      <c r="M66" s="1"/>
      <c r="N66" s="1">
        <v>8.86</v>
      </c>
      <c r="O66" s="1"/>
      <c r="P66" s="1"/>
      <c r="Q66" s="1"/>
      <c r="R66" s="1"/>
      <c r="S66" s="2">
        <v>8.86</v>
      </c>
      <c r="T66" s="1"/>
      <c r="U66" s="2">
        <f t="shared" si="3"/>
        <v>22110.040000000008</v>
      </c>
      <c r="V66" s="4">
        <f t="shared" si="6"/>
        <v>7768.8200000000015</v>
      </c>
      <c r="W66" s="3">
        <v>11325.1</v>
      </c>
      <c r="X66" s="3">
        <v>3016.12</v>
      </c>
      <c r="Z66" s="3">
        <f t="shared" si="1"/>
        <v>6.3664629124104977E-12</v>
      </c>
      <c r="AA66" s="3">
        <f>S66-L66-AM66-N66-O66-P66-Q66-R66-K66</f>
        <v>0</v>
      </c>
    </row>
    <row r="67" spans="1:27" s="50" customFormat="1" x14ac:dyDescent="0.25">
      <c r="A67" s="7" t="s">
        <v>101</v>
      </c>
      <c r="B67" s="50">
        <v>30</v>
      </c>
      <c r="D67" s="11"/>
      <c r="E67" s="1"/>
      <c r="F67" s="50" t="s">
        <v>38</v>
      </c>
      <c r="G67" s="50" t="s">
        <v>100</v>
      </c>
      <c r="H67" s="49" t="s">
        <v>66</v>
      </c>
      <c r="I67" s="2" t="s">
        <v>115</v>
      </c>
      <c r="J67" s="54" t="s">
        <v>116</v>
      </c>
      <c r="K67" s="1">
        <v>500</v>
      </c>
      <c r="L67" s="1"/>
      <c r="M67" s="1"/>
      <c r="N67" s="1"/>
      <c r="O67" s="1"/>
      <c r="P67" s="1"/>
      <c r="Q67" s="1"/>
      <c r="R67" s="1"/>
      <c r="S67" s="2">
        <v>500</v>
      </c>
      <c r="T67" s="1"/>
      <c r="U67" s="2">
        <f t="shared" si="3"/>
        <v>21610.040000000008</v>
      </c>
      <c r="V67" s="4">
        <f t="shared" si="6"/>
        <v>7268.8200000000015</v>
      </c>
      <c r="W67" s="3">
        <v>11325.1</v>
      </c>
      <c r="X67" s="3">
        <v>3016.12</v>
      </c>
      <c r="Z67" s="3">
        <f t="shared" si="1"/>
        <v>6.3664629124104977E-12</v>
      </c>
      <c r="AA67" s="3">
        <f t="shared" si="4"/>
        <v>0</v>
      </c>
    </row>
    <row r="68" spans="1:27" s="50" customFormat="1" x14ac:dyDescent="0.25">
      <c r="A68" s="7" t="s">
        <v>101</v>
      </c>
      <c r="B68" s="50">
        <v>30</v>
      </c>
      <c r="D68" s="11"/>
      <c r="E68" s="1"/>
      <c r="F68" s="50" t="s">
        <v>48</v>
      </c>
      <c r="G68" s="50" t="s">
        <v>100</v>
      </c>
      <c r="H68" s="49" t="s">
        <v>66</v>
      </c>
      <c r="I68" s="2" t="s">
        <v>49</v>
      </c>
      <c r="J68" s="54" t="s">
        <v>116</v>
      </c>
      <c r="K68" s="50">
        <v>1880.62</v>
      </c>
      <c r="L68" s="1"/>
      <c r="M68" s="1"/>
      <c r="N68" s="1"/>
      <c r="O68" s="1"/>
      <c r="P68" s="1"/>
      <c r="Q68" s="1"/>
      <c r="R68" s="1">
        <v>376.12</v>
      </c>
      <c r="S68" s="2">
        <v>2256.7399999999998</v>
      </c>
      <c r="T68" s="1"/>
      <c r="U68" s="2">
        <f t="shared" si="3"/>
        <v>19353.30000000001</v>
      </c>
      <c r="V68" s="4">
        <f t="shared" si="6"/>
        <v>5012.0800000000017</v>
      </c>
      <c r="W68" s="3">
        <v>11325.1</v>
      </c>
      <c r="X68" s="3">
        <v>3016.12</v>
      </c>
      <c r="Z68" s="3">
        <f t="shared" ref="Z68:Z93" si="7">U68-V68-W68-X68</f>
        <v>8.1854523159563541E-12</v>
      </c>
      <c r="AA68" s="3">
        <f t="shared" si="4"/>
        <v>0</v>
      </c>
    </row>
    <row r="69" spans="1:27" s="50" customFormat="1" x14ac:dyDescent="0.25">
      <c r="A69" s="7" t="s">
        <v>117</v>
      </c>
      <c r="B69" s="50">
        <v>5</v>
      </c>
      <c r="D69" s="11"/>
      <c r="E69" s="1"/>
      <c r="F69" s="50" t="s">
        <v>41</v>
      </c>
      <c r="G69" s="50" t="s">
        <v>100</v>
      </c>
      <c r="H69" s="49" t="s">
        <v>66</v>
      </c>
      <c r="I69" s="2" t="s">
        <v>111</v>
      </c>
      <c r="J69" s="54" t="s">
        <v>116</v>
      </c>
      <c r="L69" s="1"/>
      <c r="M69" s="1"/>
      <c r="N69" s="1"/>
      <c r="O69" s="1"/>
      <c r="P69" s="1"/>
      <c r="Q69" s="1">
        <v>400</v>
      </c>
      <c r="R69" s="1"/>
      <c r="S69" s="2">
        <v>400</v>
      </c>
      <c r="T69" s="1"/>
      <c r="U69" s="2">
        <f t="shared" si="3"/>
        <v>18953.30000000001</v>
      </c>
      <c r="V69" s="4">
        <f t="shared" si="6"/>
        <v>4612.0800000000017</v>
      </c>
      <c r="W69" s="3">
        <v>11325.1</v>
      </c>
      <c r="X69" s="3">
        <v>3016.12</v>
      </c>
      <c r="Z69" s="3">
        <f t="shared" si="7"/>
        <v>8.1854523159563541E-12</v>
      </c>
      <c r="AA69" s="3">
        <f t="shared" si="4"/>
        <v>0</v>
      </c>
    </row>
    <row r="70" spans="1:27" s="50" customFormat="1" x14ac:dyDescent="0.25">
      <c r="A70" s="7" t="s">
        <v>117</v>
      </c>
      <c r="B70" s="50">
        <v>5</v>
      </c>
      <c r="D70" s="11"/>
      <c r="E70" s="1"/>
      <c r="F70" s="50" t="s">
        <v>53</v>
      </c>
      <c r="G70" s="50" t="s">
        <v>100</v>
      </c>
      <c r="H70" s="49" t="s">
        <v>66</v>
      </c>
      <c r="I70" s="2" t="s">
        <v>118</v>
      </c>
      <c r="J70" s="54" t="s">
        <v>116</v>
      </c>
      <c r="L70" s="1"/>
      <c r="M70" s="1"/>
      <c r="N70" s="1"/>
      <c r="O70" s="1"/>
      <c r="P70" s="1">
        <v>84</v>
      </c>
      <c r="Q70" s="1"/>
      <c r="R70" s="1"/>
      <c r="S70" s="2">
        <v>84</v>
      </c>
      <c r="T70" s="1"/>
      <c r="U70" s="2">
        <f t="shared" ref="U70:U93" si="8">U69-S70+T70</f>
        <v>18869.30000000001</v>
      </c>
      <c r="V70" s="4">
        <f t="shared" si="6"/>
        <v>4528.0800000000017</v>
      </c>
      <c r="W70" s="3">
        <v>11325.1</v>
      </c>
      <c r="X70" s="3">
        <v>3016.12</v>
      </c>
      <c r="Z70" s="3">
        <f t="shared" si="7"/>
        <v>8.1854523159563541E-12</v>
      </c>
      <c r="AA70" s="3">
        <f t="shared" si="4"/>
        <v>0</v>
      </c>
    </row>
    <row r="71" spans="1:27" s="50" customFormat="1" x14ac:dyDescent="0.25">
      <c r="A71" s="7" t="s">
        <v>117</v>
      </c>
      <c r="B71" s="50">
        <v>5</v>
      </c>
      <c r="D71" s="11"/>
      <c r="E71" s="1"/>
      <c r="F71" s="50" t="s">
        <v>43</v>
      </c>
      <c r="G71" s="50" t="s">
        <v>100</v>
      </c>
      <c r="H71" s="49" t="s">
        <v>66</v>
      </c>
      <c r="I71" s="2" t="s">
        <v>75</v>
      </c>
      <c r="J71" s="54" t="s">
        <v>116</v>
      </c>
      <c r="L71" s="1"/>
      <c r="M71" s="1">
        <v>576.24</v>
      </c>
      <c r="N71" s="1"/>
      <c r="O71" s="1"/>
      <c r="P71" s="1"/>
      <c r="Q71" s="1"/>
      <c r="R71" s="1"/>
      <c r="S71" s="2">
        <v>576.24</v>
      </c>
      <c r="T71" s="1"/>
      <c r="U71" s="2">
        <f t="shared" si="8"/>
        <v>18293.060000000009</v>
      </c>
      <c r="V71" s="4">
        <f t="shared" si="6"/>
        <v>3951.840000000002</v>
      </c>
      <c r="W71" s="3">
        <v>11325.1</v>
      </c>
      <c r="X71" s="3">
        <v>3016.12</v>
      </c>
      <c r="Z71" s="3">
        <f t="shared" si="7"/>
        <v>6.3664629124104977E-12</v>
      </c>
      <c r="AA71" s="3">
        <f t="shared" si="4"/>
        <v>0</v>
      </c>
    </row>
    <row r="72" spans="1:27" s="50" customFormat="1" x14ac:dyDescent="0.25">
      <c r="A72" s="7" t="s">
        <v>117</v>
      </c>
      <c r="B72" s="50">
        <v>5</v>
      </c>
      <c r="D72" s="11"/>
      <c r="E72" s="1"/>
      <c r="F72" s="50" t="s">
        <v>58</v>
      </c>
      <c r="G72" s="50" t="s">
        <v>100</v>
      </c>
      <c r="H72" s="49" t="s">
        <v>66</v>
      </c>
      <c r="I72" s="2" t="s">
        <v>119</v>
      </c>
      <c r="J72" s="54" t="s">
        <v>116</v>
      </c>
      <c r="L72" s="1"/>
      <c r="M72" s="1">
        <v>367.6</v>
      </c>
      <c r="N72" s="1"/>
      <c r="O72" s="1"/>
      <c r="P72" s="1"/>
      <c r="Q72" s="1"/>
      <c r="R72" s="1"/>
      <c r="S72" s="2">
        <v>367.6</v>
      </c>
      <c r="T72" s="1"/>
      <c r="U72" s="2">
        <f t="shared" si="8"/>
        <v>17925.46000000001</v>
      </c>
      <c r="V72" s="4">
        <f t="shared" si="6"/>
        <v>3584.2400000000021</v>
      </c>
      <c r="W72" s="3">
        <v>11325.1</v>
      </c>
      <c r="X72" s="3">
        <v>3016.12</v>
      </c>
      <c r="Z72" s="3">
        <f t="shared" si="7"/>
        <v>8.1854523159563541E-12</v>
      </c>
      <c r="AA72" s="3">
        <f t="shared" si="4"/>
        <v>0</v>
      </c>
    </row>
    <row r="73" spans="1:27" s="50" customFormat="1" x14ac:dyDescent="0.25">
      <c r="A73" s="7" t="s">
        <v>116</v>
      </c>
      <c r="B73" s="50">
        <v>25</v>
      </c>
      <c r="D73" s="11"/>
      <c r="E73" s="1"/>
      <c r="F73" s="50" t="s">
        <v>43</v>
      </c>
      <c r="G73" s="50" t="s">
        <v>100</v>
      </c>
      <c r="H73" s="49" t="s">
        <v>66</v>
      </c>
      <c r="I73" s="2" t="s">
        <v>44</v>
      </c>
      <c r="J73" s="54" t="s">
        <v>116</v>
      </c>
      <c r="L73" s="1">
        <v>7</v>
      </c>
      <c r="M73" s="1"/>
      <c r="N73" s="1">
        <v>5.88</v>
      </c>
      <c r="O73" s="1"/>
      <c r="P73" s="1"/>
      <c r="Q73" s="1"/>
      <c r="R73" s="1"/>
      <c r="S73" s="2">
        <v>12.88</v>
      </c>
      <c r="T73" s="1"/>
      <c r="U73" s="2">
        <f>U72-S73+T73</f>
        <v>17912.580000000009</v>
      </c>
      <c r="V73" s="4">
        <f>V72-S73+T73</f>
        <v>3571.3600000000019</v>
      </c>
      <c r="W73" s="3">
        <v>11325.1</v>
      </c>
      <c r="X73" s="3">
        <v>3016.12</v>
      </c>
      <c r="Z73" s="3">
        <f t="shared" si="7"/>
        <v>6.3664629124104977E-12</v>
      </c>
      <c r="AA73" s="3">
        <f>S73-L73-M73-N73-O73-P73-Q73-R73-K73</f>
        <v>8.8817841970012523E-16</v>
      </c>
    </row>
    <row r="74" spans="1:27" s="50" customFormat="1" x14ac:dyDescent="0.25">
      <c r="A74" s="7" t="s">
        <v>116</v>
      </c>
      <c r="B74" s="50">
        <v>10</v>
      </c>
      <c r="D74" s="11"/>
      <c r="E74" s="1"/>
      <c r="F74" s="50" t="s">
        <v>120</v>
      </c>
      <c r="G74" s="50">
        <v>1302</v>
      </c>
      <c r="H74" s="49"/>
      <c r="I74" s="2" t="s">
        <v>121</v>
      </c>
      <c r="J74" s="54" t="s">
        <v>116</v>
      </c>
      <c r="L74" s="1">
        <v>40</v>
      </c>
      <c r="M74" s="1"/>
      <c r="N74" s="1"/>
      <c r="O74" s="1"/>
      <c r="P74" s="1"/>
      <c r="Q74" s="1"/>
      <c r="R74" s="1"/>
      <c r="S74" s="2">
        <v>40</v>
      </c>
      <c r="T74" s="1"/>
      <c r="U74" s="2">
        <f>U73-S74+T74</f>
        <v>17872.580000000009</v>
      </c>
      <c r="V74" s="4">
        <f>V73-S74+T74</f>
        <v>3531.3600000000019</v>
      </c>
      <c r="W74" s="3">
        <v>11325.1</v>
      </c>
      <c r="X74" s="3">
        <v>3016.12</v>
      </c>
      <c r="Z74" s="3">
        <f t="shared" si="7"/>
        <v>6.3664629124104977E-12</v>
      </c>
      <c r="AA74" s="3">
        <f t="shared" si="4"/>
        <v>0</v>
      </c>
    </row>
    <row r="75" spans="1:27" s="50" customFormat="1" x14ac:dyDescent="0.25">
      <c r="A75" s="7" t="s">
        <v>116</v>
      </c>
      <c r="B75" s="50">
        <v>8</v>
      </c>
      <c r="C75" s="50" t="s">
        <v>38</v>
      </c>
      <c r="D75" s="11"/>
      <c r="E75" s="1">
        <v>5000</v>
      </c>
      <c r="H75" s="49" t="s">
        <v>66</v>
      </c>
      <c r="I75" s="2" t="s">
        <v>122</v>
      </c>
      <c r="J75" s="54"/>
      <c r="L75" s="1"/>
      <c r="M75" s="1"/>
      <c r="N75" s="1"/>
      <c r="O75" s="1"/>
      <c r="P75" s="1"/>
      <c r="Q75" s="1"/>
      <c r="R75" s="1"/>
      <c r="S75" s="2"/>
      <c r="T75" s="1">
        <v>5000</v>
      </c>
      <c r="U75" s="2">
        <f t="shared" si="8"/>
        <v>22872.580000000009</v>
      </c>
      <c r="V75" s="4">
        <f t="shared" si="6"/>
        <v>8531.3600000000024</v>
      </c>
      <c r="W75" s="3">
        <v>11325.1</v>
      </c>
      <c r="X75" s="3">
        <v>3016.12</v>
      </c>
      <c r="Z75" s="3">
        <f t="shared" si="7"/>
        <v>6.3664629124104977E-12</v>
      </c>
      <c r="AA75" s="3">
        <f t="shared" si="4"/>
        <v>0</v>
      </c>
    </row>
    <row r="76" spans="1:27" s="50" customFormat="1" x14ac:dyDescent="0.25">
      <c r="A76" s="7" t="s">
        <v>116</v>
      </c>
      <c r="B76" s="50">
        <v>11</v>
      </c>
      <c r="D76" s="11"/>
      <c r="E76" s="1"/>
      <c r="F76" s="50" t="s">
        <v>123</v>
      </c>
      <c r="G76" s="50" t="s">
        <v>100</v>
      </c>
      <c r="H76" s="49" t="s">
        <v>66</v>
      </c>
      <c r="I76" s="2" t="s">
        <v>124</v>
      </c>
      <c r="J76" s="54" t="s">
        <v>8</v>
      </c>
      <c r="L76" s="1">
        <v>1</v>
      </c>
      <c r="M76" s="1"/>
      <c r="N76" s="1"/>
      <c r="O76" s="1"/>
      <c r="P76" s="1"/>
      <c r="Q76" s="1"/>
      <c r="R76" s="1"/>
      <c r="S76" s="2">
        <v>1</v>
      </c>
      <c r="T76" s="1"/>
      <c r="U76" s="2">
        <f t="shared" si="8"/>
        <v>22871.580000000009</v>
      </c>
      <c r="V76" s="4">
        <f t="shared" si="6"/>
        <v>8530.3600000000024</v>
      </c>
      <c r="W76" s="3">
        <v>11325.1</v>
      </c>
      <c r="X76" s="3">
        <v>3016.12</v>
      </c>
      <c r="Z76" s="3">
        <f t="shared" si="7"/>
        <v>6.3664629124104977E-12</v>
      </c>
      <c r="AA76" s="3">
        <f t="shared" si="4"/>
        <v>0</v>
      </c>
    </row>
    <row r="77" spans="1:27" s="50" customFormat="1" x14ac:dyDescent="0.25">
      <c r="A77" s="7" t="s">
        <v>116</v>
      </c>
      <c r="B77" s="50">
        <v>11</v>
      </c>
      <c r="F77" s="50" t="s">
        <v>26</v>
      </c>
      <c r="G77" s="50" t="s">
        <v>100</v>
      </c>
      <c r="H77" s="50" t="s">
        <v>66</v>
      </c>
      <c r="I77" s="2" t="s">
        <v>125</v>
      </c>
      <c r="J77" s="54" t="s">
        <v>8</v>
      </c>
      <c r="O77" s="50">
        <v>50.37</v>
      </c>
      <c r="R77" s="50">
        <v>2.52</v>
      </c>
      <c r="S77" s="2">
        <v>52.89</v>
      </c>
      <c r="T77" s="1"/>
      <c r="U77" s="2">
        <f t="shared" si="8"/>
        <v>22818.69000000001</v>
      </c>
      <c r="V77" s="4">
        <f t="shared" si="6"/>
        <v>8477.470000000003</v>
      </c>
      <c r="W77" s="3">
        <v>11325.1</v>
      </c>
      <c r="X77" s="3">
        <v>3016.12</v>
      </c>
      <c r="Z77" s="3">
        <f t="shared" si="7"/>
        <v>6.3664629124104977E-12</v>
      </c>
      <c r="AA77" s="3">
        <f t="shared" ref="AA77:AA93" si="9">S77-L77-M77-N77-O77-P77-Q77-R77-K77</f>
        <v>3.1086244689504383E-15</v>
      </c>
    </row>
    <row r="78" spans="1:27" s="50" customFormat="1" x14ac:dyDescent="0.25">
      <c r="A78" s="7" t="s">
        <v>116</v>
      </c>
      <c r="B78" s="50">
        <v>11</v>
      </c>
      <c r="D78" s="11"/>
      <c r="E78" s="1"/>
      <c r="F78" s="50" t="s">
        <v>26</v>
      </c>
      <c r="G78" s="50" t="s">
        <v>100</v>
      </c>
      <c r="H78" s="49" t="s">
        <v>66</v>
      </c>
      <c r="I78" s="2" t="s">
        <v>126</v>
      </c>
      <c r="J78" s="54" t="s">
        <v>8</v>
      </c>
      <c r="L78" s="1"/>
      <c r="M78" s="1"/>
      <c r="N78" s="1"/>
      <c r="O78" s="1">
        <v>56.25</v>
      </c>
      <c r="P78" s="1"/>
      <c r="Q78" s="1"/>
      <c r="R78" s="1">
        <v>11.25</v>
      </c>
      <c r="S78" s="2">
        <v>67.5</v>
      </c>
      <c r="T78" s="1"/>
      <c r="U78" s="2">
        <f t="shared" si="8"/>
        <v>22751.19000000001</v>
      </c>
      <c r="V78" s="4">
        <f t="shared" si="6"/>
        <v>8409.970000000003</v>
      </c>
      <c r="W78" s="3">
        <v>11325.1</v>
      </c>
      <c r="X78" s="3">
        <v>3016.12</v>
      </c>
      <c r="Z78" s="3">
        <f t="shared" si="7"/>
        <v>6.3664629124104977E-12</v>
      </c>
      <c r="AA78" s="3">
        <f t="shared" si="9"/>
        <v>0</v>
      </c>
    </row>
    <row r="79" spans="1:27" s="50" customFormat="1" x14ac:dyDescent="0.25">
      <c r="A79" s="7" t="s">
        <v>116</v>
      </c>
      <c r="B79" s="50">
        <v>25</v>
      </c>
      <c r="D79" s="11"/>
      <c r="E79" s="1"/>
      <c r="F79" s="50" t="s">
        <v>79</v>
      </c>
      <c r="G79" s="50">
        <v>1303</v>
      </c>
      <c r="H79" s="49" t="s">
        <v>66</v>
      </c>
      <c r="I79" s="2" t="s">
        <v>127</v>
      </c>
      <c r="J79" s="54" t="s">
        <v>8</v>
      </c>
      <c r="L79" s="1"/>
      <c r="M79" s="1"/>
      <c r="N79" s="1"/>
      <c r="O79" s="1"/>
      <c r="P79" s="1">
        <v>50</v>
      </c>
      <c r="Q79" s="1"/>
      <c r="R79" s="1"/>
      <c r="S79" s="2">
        <v>50</v>
      </c>
      <c r="T79" s="1"/>
      <c r="U79" s="2">
        <f t="shared" si="8"/>
        <v>22701.19000000001</v>
      </c>
      <c r="V79" s="4">
        <f t="shared" si="6"/>
        <v>8359.970000000003</v>
      </c>
      <c r="W79" s="3">
        <v>11325.1</v>
      </c>
      <c r="X79" s="3">
        <v>3016.12</v>
      </c>
      <c r="Z79" s="3">
        <f t="shared" si="7"/>
        <v>6.3664629124104977E-12</v>
      </c>
      <c r="AA79" s="3">
        <f t="shared" si="9"/>
        <v>0</v>
      </c>
    </row>
    <row r="80" spans="1:27" s="50" customFormat="1" x14ac:dyDescent="0.25">
      <c r="A80" s="7" t="s">
        <v>116</v>
      </c>
      <c r="B80" s="50">
        <v>25</v>
      </c>
      <c r="D80" s="11"/>
      <c r="E80" s="1"/>
      <c r="F80" s="50" t="s">
        <v>128</v>
      </c>
      <c r="G80" s="50">
        <v>1304</v>
      </c>
      <c r="H80" s="49" t="s">
        <v>66</v>
      </c>
      <c r="I80" s="2" t="s">
        <v>127</v>
      </c>
      <c r="J80" s="54" t="s">
        <v>8</v>
      </c>
      <c r="L80" s="1"/>
      <c r="M80" s="1"/>
      <c r="N80" s="1"/>
      <c r="O80" s="1"/>
      <c r="P80" s="1">
        <v>50</v>
      </c>
      <c r="Q80" s="1"/>
      <c r="R80" s="1"/>
      <c r="S80" s="2">
        <v>50</v>
      </c>
      <c r="T80" s="1"/>
      <c r="U80" s="2">
        <f t="shared" si="8"/>
        <v>22651.19000000001</v>
      </c>
      <c r="V80" s="4">
        <f t="shared" si="6"/>
        <v>8309.970000000003</v>
      </c>
      <c r="W80" s="3">
        <v>11325.1</v>
      </c>
      <c r="X80" s="3">
        <v>3016.12</v>
      </c>
      <c r="Z80" s="3">
        <f t="shared" si="7"/>
        <v>6.3664629124104977E-12</v>
      </c>
      <c r="AA80" s="3">
        <f t="shared" si="9"/>
        <v>0</v>
      </c>
    </row>
    <row r="81" spans="1:27" s="50" customFormat="1" x14ac:dyDescent="0.25">
      <c r="A81" s="7" t="s">
        <v>116</v>
      </c>
      <c r="B81" s="50">
        <v>25</v>
      </c>
      <c r="D81" s="11"/>
      <c r="E81" s="1"/>
      <c r="F81" s="50" t="s">
        <v>129</v>
      </c>
      <c r="G81" s="50" t="s">
        <v>100</v>
      </c>
      <c r="H81" s="49" t="s">
        <v>66</v>
      </c>
      <c r="I81" s="2" t="s">
        <v>127</v>
      </c>
      <c r="J81" s="54" t="s">
        <v>116</v>
      </c>
      <c r="L81" s="1"/>
      <c r="M81" s="1"/>
      <c r="N81" s="1"/>
      <c r="O81" s="1"/>
      <c r="P81" s="1">
        <v>250</v>
      </c>
      <c r="Q81" s="1"/>
      <c r="R81" s="1"/>
      <c r="S81" s="2">
        <v>250</v>
      </c>
      <c r="T81" s="1"/>
      <c r="U81" s="2">
        <f t="shared" si="8"/>
        <v>22401.19000000001</v>
      </c>
      <c r="V81" s="4">
        <f t="shared" si="6"/>
        <v>8059.970000000003</v>
      </c>
      <c r="W81" s="3">
        <v>11325.1</v>
      </c>
      <c r="X81" s="3">
        <v>3016.12</v>
      </c>
      <c r="Z81" s="3">
        <f t="shared" si="7"/>
        <v>6.3664629124104977E-12</v>
      </c>
      <c r="AA81" s="3">
        <f t="shared" si="9"/>
        <v>0</v>
      </c>
    </row>
    <row r="82" spans="1:27" s="50" customFormat="1" x14ac:dyDescent="0.25">
      <c r="B82" s="11"/>
      <c r="C82" s="50" t="s">
        <v>67</v>
      </c>
      <c r="D82" s="11"/>
      <c r="E82" s="1">
        <v>0.3</v>
      </c>
      <c r="H82" s="49"/>
      <c r="I82" s="2" t="s">
        <v>69</v>
      </c>
      <c r="J82" s="54"/>
      <c r="L82" s="1"/>
      <c r="M82" s="1"/>
      <c r="N82" s="1"/>
      <c r="O82" s="1"/>
      <c r="P82" s="1"/>
      <c r="Q82" s="1"/>
      <c r="R82" s="1"/>
      <c r="S82" s="2"/>
      <c r="T82" s="1">
        <v>0.3</v>
      </c>
      <c r="U82" s="2">
        <f t="shared" si="8"/>
        <v>22401.490000000009</v>
      </c>
      <c r="V82" s="4">
        <v>8059.97</v>
      </c>
      <c r="W82" s="3">
        <v>11325.1</v>
      </c>
      <c r="X82" s="3">
        <v>3016.42</v>
      </c>
      <c r="Z82" s="3">
        <f t="shared" si="7"/>
        <v>7.2759576141834259E-12</v>
      </c>
      <c r="AA82" s="3">
        <f t="shared" si="9"/>
        <v>0</v>
      </c>
    </row>
    <row r="83" spans="1:27" s="50" customFormat="1" x14ac:dyDescent="0.25">
      <c r="B83" s="11"/>
      <c r="C83" s="50" t="s">
        <v>68</v>
      </c>
      <c r="D83" s="11"/>
      <c r="E83" s="1">
        <v>1.1299999999999999</v>
      </c>
      <c r="H83" s="49"/>
      <c r="I83" s="2" t="s">
        <v>69</v>
      </c>
      <c r="J83" s="54"/>
      <c r="L83" s="1"/>
      <c r="M83" s="1"/>
      <c r="N83" s="1"/>
      <c r="O83" s="1"/>
      <c r="P83" s="1"/>
      <c r="Q83" s="1"/>
      <c r="R83" s="1"/>
      <c r="S83" s="2"/>
      <c r="T83" s="50">
        <v>1.1299999999999999</v>
      </c>
      <c r="U83" s="2">
        <f t="shared" si="8"/>
        <v>22402.62000000001</v>
      </c>
      <c r="V83" s="4">
        <v>8059.97</v>
      </c>
      <c r="W83" s="3">
        <v>11326.23</v>
      </c>
      <c r="X83" s="3">
        <v>3016.42</v>
      </c>
      <c r="Z83" s="3">
        <f t="shared" si="7"/>
        <v>9.0949470177292824E-12</v>
      </c>
      <c r="AA83" s="3">
        <f t="shared" si="9"/>
        <v>0</v>
      </c>
    </row>
    <row r="84" spans="1:27" s="50" customFormat="1" x14ac:dyDescent="0.25">
      <c r="A84" s="7" t="s">
        <v>130</v>
      </c>
      <c r="B84" s="50">
        <v>6</v>
      </c>
      <c r="D84" s="11"/>
      <c r="E84" s="1"/>
      <c r="F84" s="50" t="s">
        <v>131</v>
      </c>
      <c r="G84" s="50" t="s">
        <v>100</v>
      </c>
      <c r="H84" s="49" t="s">
        <v>66</v>
      </c>
      <c r="I84" s="2" t="s">
        <v>127</v>
      </c>
      <c r="J84" s="54" t="s">
        <v>8</v>
      </c>
      <c r="L84" s="1"/>
      <c r="M84" s="1"/>
      <c r="N84" s="1"/>
      <c r="O84" s="1"/>
      <c r="P84" s="1">
        <v>150</v>
      </c>
      <c r="Q84" s="1"/>
      <c r="R84" s="1"/>
      <c r="S84" s="2">
        <v>150</v>
      </c>
      <c r="T84" s="1"/>
      <c r="U84" s="2">
        <f t="shared" si="8"/>
        <v>22252.62000000001</v>
      </c>
      <c r="V84" s="4">
        <f>V83-S84+T84</f>
        <v>7909.97</v>
      </c>
      <c r="W84" s="3">
        <v>11326.23</v>
      </c>
      <c r="X84" s="3">
        <v>3016.42</v>
      </c>
      <c r="Z84" s="3">
        <f t="shared" si="7"/>
        <v>9.0949470177292824E-12</v>
      </c>
      <c r="AA84" s="3">
        <f t="shared" si="9"/>
        <v>0</v>
      </c>
    </row>
    <row r="85" spans="1:27" s="50" customFormat="1" x14ac:dyDescent="0.25">
      <c r="A85" s="7" t="s">
        <v>130</v>
      </c>
      <c r="B85" s="50">
        <v>13</v>
      </c>
      <c r="D85" s="11"/>
      <c r="E85" s="1"/>
      <c r="F85" s="50" t="s">
        <v>26</v>
      </c>
      <c r="G85" s="50" t="s">
        <v>100</v>
      </c>
      <c r="H85" s="49" t="s">
        <v>66</v>
      </c>
      <c r="I85" s="2" t="s">
        <v>132</v>
      </c>
      <c r="J85" s="54" t="s">
        <v>8</v>
      </c>
      <c r="L85" s="1"/>
      <c r="M85" s="1"/>
      <c r="N85" s="1"/>
      <c r="O85" s="1">
        <v>25.6</v>
      </c>
      <c r="P85" s="1"/>
      <c r="Q85" s="1"/>
      <c r="R85" s="1">
        <v>1.28</v>
      </c>
      <c r="S85" s="2">
        <v>26.88</v>
      </c>
      <c r="T85" s="1"/>
      <c r="U85" s="2">
        <f t="shared" si="8"/>
        <v>22225.740000000009</v>
      </c>
      <c r="V85" s="4">
        <f t="shared" ref="V85:V91" si="10">V84-S85+T85</f>
        <v>7883.09</v>
      </c>
      <c r="W85" s="3">
        <v>11326.23</v>
      </c>
      <c r="X85" s="3">
        <v>3016.42</v>
      </c>
      <c r="Z85" s="3">
        <f t="shared" si="7"/>
        <v>9.0949470177292824E-12</v>
      </c>
      <c r="AA85" s="3">
        <f t="shared" si="9"/>
        <v>-2.4424906541753444E-15</v>
      </c>
    </row>
    <row r="86" spans="1:27" s="50" customFormat="1" x14ac:dyDescent="0.25">
      <c r="A86" s="7" t="s">
        <v>130</v>
      </c>
      <c r="B86" s="50">
        <v>13</v>
      </c>
      <c r="D86" s="11"/>
      <c r="E86" s="1"/>
      <c r="F86" s="50" t="s">
        <v>133</v>
      </c>
      <c r="G86" s="50" t="s">
        <v>100</v>
      </c>
      <c r="H86" s="49" t="s">
        <v>66</v>
      </c>
      <c r="I86" s="2" t="s">
        <v>134</v>
      </c>
      <c r="J86" s="54" t="s">
        <v>8</v>
      </c>
      <c r="L86" s="1"/>
      <c r="M86" s="1"/>
      <c r="N86" s="1"/>
      <c r="O86" s="1"/>
      <c r="P86" s="1">
        <v>36</v>
      </c>
      <c r="Q86" s="1"/>
      <c r="R86" s="1"/>
      <c r="S86" s="2">
        <v>36</v>
      </c>
      <c r="T86" s="1"/>
      <c r="U86" s="2">
        <f t="shared" si="8"/>
        <v>22189.740000000009</v>
      </c>
      <c r="V86" s="4">
        <f t="shared" si="10"/>
        <v>7847.09</v>
      </c>
      <c r="W86" s="3">
        <v>11326.23</v>
      </c>
      <c r="X86" s="3">
        <v>3016.42</v>
      </c>
      <c r="Z86" s="3">
        <f t="shared" si="7"/>
        <v>9.0949470177292824E-12</v>
      </c>
      <c r="AA86" s="3">
        <f t="shared" si="9"/>
        <v>0</v>
      </c>
    </row>
    <row r="87" spans="1:27" s="50" customFormat="1" x14ac:dyDescent="0.25">
      <c r="A87" s="7" t="s">
        <v>130</v>
      </c>
      <c r="B87" s="50">
        <v>13</v>
      </c>
      <c r="D87" s="11"/>
      <c r="E87" s="1"/>
      <c r="F87" s="50" t="s">
        <v>58</v>
      </c>
      <c r="G87" s="50" t="s">
        <v>100</v>
      </c>
      <c r="H87" s="49" t="s">
        <v>66</v>
      </c>
      <c r="I87" s="2" t="s">
        <v>119</v>
      </c>
      <c r="J87" s="54" t="s">
        <v>8</v>
      </c>
      <c r="L87" s="1"/>
      <c r="M87" s="1">
        <v>367.6</v>
      </c>
      <c r="N87" s="1"/>
      <c r="O87" s="1"/>
      <c r="P87" s="1"/>
      <c r="Q87" s="1"/>
      <c r="R87" s="1"/>
      <c r="S87" s="2">
        <v>367.6</v>
      </c>
      <c r="T87" s="1"/>
      <c r="U87" s="2">
        <f t="shared" si="8"/>
        <v>21822.14000000001</v>
      </c>
      <c r="V87" s="4">
        <f t="shared" si="10"/>
        <v>7479.49</v>
      </c>
      <c r="W87" s="3">
        <v>11326.23</v>
      </c>
      <c r="X87" s="3">
        <v>3016.42</v>
      </c>
      <c r="Z87" s="3">
        <f t="shared" si="7"/>
        <v>1.0913936421275139E-11</v>
      </c>
      <c r="AA87" s="3">
        <f t="shared" si="9"/>
        <v>0</v>
      </c>
    </row>
    <row r="88" spans="1:27" s="50" customFormat="1" x14ac:dyDescent="0.25">
      <c r="A88" s="7" t="s">
        <v>130</v>
      </c>
      <c r="B88" s="50">
        <v>20</v>
      </c>
      <c r="D88" s="11">
        <v>43149</v>
      </c>
      <c r="E88" s="1"/>
      <c r="F88" s="50" t="s">
        <v>136</v>
      </c>
      <c r="G88" s="50">
        <v>1305</v>
      </c>
      <c r="H88" s="49" t="s">
        <v>66</v>
      </c>
      <c r="I88" s="2" t="s">
        <v>137</v>
      </c>
      <c r="J88" s="54" t="s">
        <v>8</v>
      </c>
      <c r="L88" s="1"/>
      <c r="M88" s="1"/>
      <c r="N88" s="1"/>
      <c r="O88" s="1"/>
      <c r="P88" s="1"/>
      <c r="Q88" s="1">
        <v>1850</v>
      </c>
      <c r="R88" s="1">
        <v>370</v>
      </c>
      <c r="S88" s="2">
        <v>2220</v>
      </c>
      <c r="T88" s="1"/>
      <c r="U88" s="2">
        <f t="shared" si="8"/>
        <v>19602.14000000001</v>
      </c>
      <c r="V88" s="4">
        <f t="shared" si="10"/>
        <v>5259.49</v>
      </c>
      <c r="W88" s="3">
        <v>11326.23</v>
      </c>
      <c r="X88" s="3">
        <v>3016.42</v>
      </c>
      <c r="Z88" s="3">
        <f t="shared" si="7"/>
        <v>1.0913936421275139E-11</v>
      </c>
      <c r="AA88" s="3">
        <f t="shared" si="9"/>
        <v>0</v>
      </c>
    </row>
    <row r="89" spans="1:27" s="50" customFormat="1" x14ac:dyDescent="0.25">
      <c r="A89" s="7" t="s">
        <v>138</v>
      </c>
      <c r="B89" s="50">
        <v>8</v>
      </c>
      <c r="C89" s="50" t="s">
        <v>139</v>
      </c>
      <c r="D89" s="11"/>
      <c r="E89" s="1">
        <v>1592.52</v>
      </c>
      <c r="F89" s="50" t="s">
        <v>58</v>
      </c>
      <c r="H89" s="49" t="s">
        <v>66</v>
      </c>
      <c r="I89" s="2" t="s">
        <v>140</v>
      </c>
      <c r="J89" s="54"/>
      <c r="L89" s="1"/>
      <c r="M89" s="1"/>
      <c r="N89" s="1"/>
      <c r="O89" s="1"/>
      <c r="P89" s="1"/>
      <c r="Q89" s="1"/>
      <c r="R89" s="1"/>
      <c r="S89" s="2"/>
      <c r="T89" s="1">
        <v>1592.52</v>
      </c>
      <c r="U89" s="2">
        <f t="shared" si="8"/>
        <v>21194.660000000011</v>
      </c>
      <c r="V89" s="4">
        <f t="shared" si="10"/>
        <v>6852.01</v>
      </c>
      <c r="W89" s="3">
        <v>11326.23</v>
      </c>
      <c r="X89" s="3">
        <v>3016.42</v>
      </c>
      <c r="Z89" s="3">
        <f t="shared" si="7"/>
        <v>1.0913936421275139E-11</v>
      </c>
      <c r="AA89" s="3">
        <f t="shared" si="9"/>
        <v>0</v>
      </c>
    </row>
    <row r="90" spans="1:27" s="50" customFormat="1" x14ac:dyDescent="0.25">
      <c r="A90" s="7" t="s">
        <v>138</v>
      </c>
      <c r="B90" s="50">
        <v>22</v>
      </c>
      <c r="D90" s="11"/>
      <c r="E90" s="1"/>
      <c r="F90" s="50" t="s">
        <v>141</v>
      </c>
      <c r="G90" s="50">
        <v>1306</v>
      </c>
      <c r="H90" s="49" t="s">
        <v>66</v>
      </c>
      <c r="I90" s="2" t="s">
        <v>142</v>
      </c>
      <c r="J90" s="54" t="s">
        <v>8</v>
      </c>
      <c r="L90" s="1">
        <v>147</v>
      </c>
      <c r="M90" s="1"/>
      <c r="N90" s="1"/>
      <c r="O90" s="1"/>
      <c r="P90" s="1"/>
      <c r="Q90" s="1"/>
      <c r="R90" s="1"/>
      <c r="S90" s="2">
        <v>147</v>
      </c>
      <c r="T90" s="1"/>
      <c r="U90" s="2">
        <f t="shared" si="8"/>
        <v>21047.660000000011</v>
      </c>
      <c r="V90" s="4">
        <f t="shared" si="10"/>
        <v>6705.01</v>
      </c>
      <c r="W90" s="3">
        <v>11326.23</v>
      </c>
      <c r="X90" s="3">
        <v>3016.42</v>
      </c>
      <c r="Z90" s="3">
        <f t="shared" si="7"/>
        <v>1.0913936421275139E-11</v>
      </c>
      <c r="AA90" s="3">
        <f t="shared" si="9"/>
        <v>0</v>
      </c>
    </row>
    <row r="91" spans="1:27" s="50" customFormat="1" x14ac:dyDescent="0.25">
      <c r="A91" s="7" t="s">
        <v>138</v>
      </c>
      <c r="B91" s="50">
        <v>29</v>
      </c>
      <c r="D91" s="11"/>
      <c r="E91" s="1"/>
      <c r="F91" s="50" t="s">
        <v>48</v>
      </c>
      <c r="G91" s="50">
        <v>1307</v>
      </c>
      <c r="H91" s="49"/>
      <c r="I91" s="2" t="s">
        <v>143</v>
      </c>
      <c r="J91" s="54" t="s">
        <v>8</v>
      </c>
      <c r="K91" s="1">
        <v>2250</v>
      </c>
      <c r="L91" s="1"/>
      <c r="M91" s="1"/>
      <c r="N91" s="1"/>
      <c r="O91" s="1"/>
      <c r="P91" s="1"/>
      <c r="Q91" s="1"/>
      <c r="R91" s="1">
        <v>450</v>
      </c>
      <c r="S91" s="2">
        <v>2700</v>
      </c>
      <c r="T91" s="1"/>
      <c r="U91" s="2">
        <f t="shared" si="8"/>
        <v>18347.660000000011</v>
      </c>
      <c r="V91" s="4">
        <f t="shared" si="10"/>
        <v>4005.01</v>
      </c>
      <c r="W91" s="3">
        <v>11326.23</v>
      </c>
      <c r="X91" s="3">
        <v>3016.42</v>
      </c>
      <c r="Z91" s="3">
        <f t="shared" si="7"/>
        <v>1.0913936421275139E-11</v>
      </c>
      <c r="AA91" s="3">
        <f t="shared" si="9"/>
        <v>0</v>
      </c>
    </row>
    <row r="92" spans="1:27" s="50" customFormat="1" x14ac:dyDescent="0.25">
      <c r="A92" s="7" t="s">
        <v>138</v>
      </c>
      <c r="B92" s="50">
        <v>2</v>
      </c>
      <c r="C92" s="50" t="s">
        <v>67</v>
      </c>
      <c r="D92" s="11"/>
      <c r="E92" s="1">
        <v>0.53</v>
      </c>
      <c r="H92" s="49"/>
      <c r="I92" s="2" t="s">
        <v>69</v>
      </c>
      <c r="J92" s="54"/>
      <c r="K92" s="1"/>
      <c r="L92" s="1"/>
      <c r="M92" s="1"/>
      <c r="N92" s="1"/>
      <c r="O92" s="1"/>
      <c r="P92" s="1"/>
      <c r="Q92" s="1"/>
      <c r="R92" s="1"/>
      <c r="S92" s="2"/>
      <c r="T92" s="1">
        <v>0.53</v>
      </c>
      <c r="U92" s="2">
        <f t="shared" si="8"/>
        <v>18348.19000000001</v>
      </c>
      <c r="V92" s="4">
        <v>4005.01</v>
      </c>
      <c r="W92" s="3">
        <v>11326.23</v>
      </c>
      <c r="X92" s="3">
        <v>3016.95</v>
      </c>
      <c r="Z92" s="3">
        <f t="shared" si="7"/>
        <v>1.0004441719502211E-11</v>
      </c>
      <c r="AA92" s="3">
        <f t="shared" si="9"/>
        <v>0</v>
      </c>
    </row>
    <row r="93" spans="1:27" s="50" customFormat="1" x14ac:dyDescent="0.25">
      <c r="A93" s="7" t="s">
        <v>138</v>
      </c>
      <c r="B93" s="50">
        <v>2</v>
      </c>
      <c r="C93" s="50" t="s">
        <v>68</v>
      </c>
      <c r="D93" s="11"/>
      <c r="E93" s="1">
        <v>1.98</v>
      </c>
      <c r="H93" s="49"/>
      <c r="I93" s="2" t="s">
        <v>69</v>
      </c>
      <c r="J93" s="54"/>
      <c r="K93" s="1"/>
      <c r="L93" s="1"/>
      <c r="M93" s="1"/>
      <c r="N93" s="1"/>
      <c r="O93" s="1"/>
      <c r="P93" s="1"/>
      <c r="Q93" s="1"/>
      <c r="R93" s="1"/>
      <c r="S93" s="2"/>
      <c r="T93" s="1">
        <v>1.98</v>
      </c>
      <c r="U93" s="2">
        <f t="shared" si="8"/>
        <v>18350.170000000009</v>
      </c>
      <c r="V93" s="4">
        <v>4005.01</v>
      </c>
      <c r="W93" s="3">
        <v>11328.21</v>
      </c>
      <c r="X93" s="3">
        <v>3016.95</v>
      </c>
      <c r="Z93" s="3">
        <f t="shared" si="7"/>
        <v>1.0004441719502211E-11</v>
      </c>
      <c r="AA93" s="3">
        <f t="shared" si="9"/>
        <v>0</v>
      </c>
    </row>
    <row r="94" spans="1:27" s="50" customFormat="1" x14ac:dyDescent="0.25">
      <c r="A94" s="7"/>
      <c r="D94" s="11"/>
      <c r="E94" s="1"/>
      <c r="H94" s="49"/>
      <c r="I94" s="2"/>
      <c r="J94" s="54"/>
      <c r="L94" s="1"/>
      <c r="M94" s="1"/>
      <c r="N94" s="1"/>
      <c r="O94" s="1"/>
      <c r="P94" s="1"/>
      <c r="Q94" s="1"/>
      <c r="R94" s="1"/>
      <c r="S94" s="2"/>
      <c r="T94" s="1"/>
      <c r="U94" s="2"/>
      <c r="V94" s="4"/>
      <c r="W94" s="3"/>
      <c r="X94" s="3"/>
      <c r="Z94" s="3"/>
      <c r="AA94" s="3"/>
    </row>
    <row r="95" spans="1:27" x14ac:dyDescent="0.25">
      <c r="A95" s="5" t="s">
        <v>30</v>
      </c>
      <c r="B95" s="5"/>
      <c r="C95" s="5"/>
      <c r="D95" s="11"/>
      <c r="E95" s="1"/>
      <c r="H95" s="16"/>
      <c r="K95" s="50">
        <v>6224.22</v>
      </c>
      <c r="L95" s="1">
        <f>SUM(L5:L94)</f>
        <v>2143.9300000000003</v>
      </c>
      <c r="M95" s="45">
        <f>SUM(M8:M87)</f>
        <v>3201.62</v>
      </c>
      <c r="N95" s="1">
        <f>SUM(N7:N94)</f>
        <v>82.61999999999999</v>
      </c>
      <c r="O95" s="1">
        <f>SUM(O6:O94)</f>
        <v>533.80000000000007</v>
      </c>
      <c r="P95" s="1">
        <f>SUM(P36:P94)</f>
        <v>620</v>
      </c>
      <c r="Q95" s="1">
        <f>SUM(Q4:Q94)</f>
        <v>7865.0399999999991</v>
      </c>
      <c r="R95" s="45">
        <f>SUM(R4:R94)</f>
        <v>2412.5200000000004</v>
      </c>
      <c r="S95" s="2"/>
      <c r="U95" s="2"/>
      <c r="V95" s="4"/>
      <c r="W95" s="3"/>
      <c r="X95" s="3"/>
      <c r="Z95" s="3"/>
    </row>
    <row r="96" spans="1:27" x14ac:dyDescent="0.25">
      <c r="C96" s="5"/>
      <c r="E96" s="1"/>
      <c r="H96" s="16"/>
      <c r="L96" s="46"/>
      <c r="M96" s="46"/>
      <c r="N96" s="46"/>
      <c r="O96" s="46"/>
      <c r="P96" s="46"/>
      <c r="Q96" s="46"/>
      <c r="R96" s="46"/>
      <c r="U96" s="2"/>
      <c r="V96" s="4"/>
      <c r="W96" s="3"/>
      <c r="X96" s="3"/>
      <c r="Z96" s="3"/>
    </row>
    <row r="97" spans="1:26" x14ac:dyDescent="0.25">
      <c r="A97" s="5" t="s">
        <v>29</v>
      </c>
      <c r="B97" s="37"/>
      <c r="C97" s="37"/>
      <c r="D97" s="37"/>
      <c r="E97" s="1"/>
      <c r="F97" s="37"/>
      <c r="G97" s="37"/>
      <c r="H97" s="37"/>
      <c r="I97" s="37"/>
      <c r="J97" s="37"/>
      <c r="K97" s="50">
        <v>9000</v>
      </c>
      <c r="L97" s="37">
        <v>1014</v>
      </c>
      <c r="M97" s="37">
        <v>3775</v>
      </c>
      <c r="N97" s="37">
        <v>100</v>
      </c>
      <c r="O97" s="37">
        <v>582</v>
      </c>
      <c r="P97" s="37">
        <v>723</v>
      </c>
      <c r="Q97" s="37">
        <v>6600</v>
      </c>
      <c r="R97" s="37"/>
      <c r="T97" s="1"/>
      <c r="U97" s="2"/>
      <c r="V97" s="4"/>
      <c r="W97" s="3"/>
      <c r="X97" s="3"/>
      <c r="Z97" s="3"/>
    </row>
    <row r="98" spans="1:26" x14ac:dyDescent="0.25">
      <c r="A98" s="17"/>
      <c r="B98" s="17"/>
      <c r="E98" s="1"/>
      <c r="H98" s="18"/>
      <c r="L98" s="26">
        <v>873.82</v>
      </c>
      <c r="N98" s="1"/>
      <c r="O98" s="1"/>
      <c r="P98" s="1"/>
      <c r="Q98" s="1"/>
      <c r="R98" s="1"/>
      <c r="S98" s="1"/>
      <c r="T98" s="1"/>
      <c r="U98" s="2"/>
      <c r="V98" s="4"/>
      <c r="W98" s="3"/>
      <c r="X98" s="3"/>
      <c r="Z98" s="3"/>
    </row>
    <row r="99" spans="1:26" x14ac:dyDescent="0.25">
      <c r="A99" s="17"/>
      <c r="B99" s="17"/>
      <c r="D99" s="11"/>
      <c r="E99" s="1"/>
      <c r="H99" s="18"/>
      <c r="L99" s="1">
        <f>SUM(L97:L98)</f>
        <v>1887.8200000000002</v>
      </c>
      <c r="N99" s="1"/>
      <c r="O99" s="1"/>
      <c r="P99" s="1"/>
      <c r="Q99" s="1"/>
      <c r="R99" s="1"/>
      <c r="S99" s="1"/>
      <c r="T99" s="1"/>
      <c r="U99" s="2"/>
      <c r="V99" s="4"/>
      <c r="W99" s="3"/>
      <c r="X99" s="3"/>
      <c r="Z99" s="3"/>
    </row>
    <row r="100" spans="1:26" x14ac:dyDescent="0.25">
      <c r="A100" s="17"/>
      <c r="B100" s="17"/>
      <c r="D100" s="11"/>
      <c r="E100" s="1"/>
      <c r="H100" s="18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4"/>
      <c r="W100" s="3"/>
      <c r="X100" s="3"/>
      <c r="Z100" s="3"/>
    </row>
    <row r="101" spans="1:26" x14ac:dyDescent="0.25">
      <c r="D101" s="11"/>
      <c r="E101" s="1"/>
      <c r="F101" s="48"/>
      <c r="G101" s="48"/>
      <c r="H101" s="47"/>
      <c r="I101" s="48"/>
      <c r="J101" s="3"/>
      <c r="K101" s="3"/>
      <c r="L101" s="48"/>
      <c r="M101" s="48"/>
      <c r="N101" s="48"/>
      <c r="O101" s="48"/>
      <c r="P101" s="48"/>
      <c r="Q101" s="1"/>
      <c r="R101" s="48"/>
      <c r="S101" s="2"/>
      <c r="T101" s="1"/>
      <c r="U101" s="2"/>
      <c r="V101" s="4"/>
      <c r="W101" s="3"/>
      <c r="X101" s="3"/>
      <c r="Z101" s="3"/>
    </row>
    <row r="102" spans="1:26" x14ac:dyDescent="0.25">
      <c r="D102" s="11"/>
      <c r="E102" s="1"/>
      <c r="F102" s="48"/>
      <c r="G102" s="48"/>
      <c r="H102" s="47"/>
      <c r="I102" s="2"/>
      <c r="J102" s="3"/>
      <c r="K102" s="3"/>
      <c r="L102" s="48"/>
      <c r="M102" s="48"/>
      <c r="N102" s="48"/>
      <c r="O102" s="48"/>
      <c r="P102" s="48"/>
      <c r="Q102" s="48"/>
      <c r="R102" s="48"/>
      <c r="S102" s="2"/>
      <c r="T102" s="1"/>
      <c r="U102" s="2"/>
      <c r="V102" s="4"/>
      <c r="W102" s="3"/>
      <c r="X102" s="3"/>
      <c r="Z102" s="3"/>
    </row>
    <row r="103" spans="1:26" x14ac:dyDescent="0.25">
      <c r="D103" s="11"/>
      <c r="E103" s="1"/>
      <c r="F103" s="1"/>
      <c r="G103" s="50"/>
      <c r="H103" s="50"/>
      <c r="I103" s="50"/>
      <c r="J103" s="50"/>
      <c r="L103" s="1"/>
      <c r="M103" s="50"/>
      <c r="N103" s="48"/>
      <c r="O103" s="1"/>
      <c r="P103" s="48"/>
      <c r="Q103" s="48"/>
      <c r="R103" s="48"/>
      <c r="S103" s="48"/>
      <c r="T103" s="1"/>
      <c r="U103" s="2"/>
      <c r="V103" s="4"/>
      <c r="W103" s="3"/>
      <c r="X103" s="3"/>
      <c r="Z103" s="3"/>
    </row>
    <row r="104" spans="1:26" x14ac:dyDescent="0.25">
      <c r="D104" s="11"/>
      <c r="E104" s="1"/>
      <c r="F104" s="48"/>
      <c r="G104" s="48"/>
      <c r="H104" s="47"/>
      <c r="I104" s="2"/>
      <c r="J104" s="3"/>
      <c r="K104" s="3"/>
      <c r="L104" s="48"/>
      <c r="M104" s="48"/>
      <c r="N104" s="48"/>
      <c r="O104" s="48"/>
      <c r="P104" s="48"/>
      <c r="Q104" s="1"/>
      <c r="R104" s="48"/>
      <c r="S104" s="2"/>
      <c r="U104" s="2"/>
      <c r="V104" s="4"/>
      <c r="W104" s="3"/>
      <c r="X104" s="3"/>
      <c r="Z104" s="3"/>
    </row>
    <row r="105" spans="1:26" x14ac:dyDescent="0.25">
      <c r="D105" s="11"/>
      <c r="E105" s="1"/>
      <c r="F105" s="48"/>
      <c r="G105" s="48"/>
      <c r="H105" s="47"/>
      <c r="I105" s="2"/>
      <c r="J105" s="3"/>
      <c r="K105" s="3"/>
      <c r="L105" s="48"/>
      <c r="M105" s="48"/>
      <c r="N105" s="48"/>
      <c r="O105" s="48"/>
      <c r="P105" s="48"/>
      <c r="Q105" s="48"/>
      <c r="R105" s="48"/>
      <c r="S105" s="2"/>
      <c r="U105" s="2"/>
      <c r="V105" s="4"/>
      <c r="W105" s="3"/>
      <c r="X105" s="3"/>
      <c r="Z105" s="3"/>
    </row>
    <row r="106" spans="1:26" x14ac:dyDescent="0.25">
      <c r="F106" s="48"/>
      <c r="G106" s="48"/>
      <c r="H106" s="47"/>
      <c r="I106" s="2"/>
      <c r="J106" s="3"/>
      <c r="K106" s="3"/>
      <c r="L106" s="1"/>
      <c r="M106" s="48"/>
      <c r="N106" s="48"/>
      <c r="O106" s="48"/>
      <c r="P106" s="48"/>
      <c r="Q106" s="48"/>
      <c r="R106" s="48"/>
      <c r="S106" s="2"/>
      <c r="U106" s="2"/>
      <c r="V106" s="4"/>
      <c r="W106" s="3"/>
      <c r="X106" s="3"/>
      <c r="Z106" s="3"/>
    </row>
    <row r="107" spans="1:26" x14ac:dyDescent="0.25">
      <c r="D107" s="11"/>
      <c r="F107" s="48"/>
      <c r="G107" s="48"/>
      <c r="H107" s="47"/>
      <c r="I107" s="2"/>
      <c r="J107" s="48"/>
      <c r="L107" s="1"/>
      <c r="M107" s="48"/>
      <c r="N107" s="48"/>
      <c r="O107" s="48"/>
      <c r="P107" s="48"/>
      <c r="Q107" s="48"/>
      <c r="R107" s="1"/>
      <c r="S107" s="2"/>
      <c r="U107" s="2"/>
      <c r="V107" s="4"/>
      <c r="W107" s="3"/>
      <c r="X107" s="3"/>
      <c r="Z107" s="3"/>
    </row>
    <row r="108" spans="1:26" x14ac:dyDescent="0.25">
      <c r="D108" s="11"/>
      <c r="F108" s="19"/>
      <c r="H108" s="21"/>
      <c r="Q108" s="1"/>
      <c r="S108" s="1"/>
      <c r="U108" s="2"/>
      <c r="V108" s="4"/>
      <c r="W108" s="3"/>
      <c r="X108" s="3"/>
      <c r="Z108" s="3"/>
    </row>
    <row r="109" spans="1:26" x14ac:dyDescent="0.25">
      <c r="D109" s="11"/>
      <c r="H109" s="23"/>
      <c r="Q109" s="1"/>
      <c r="R109" s="1"/>
      <c r="S109" s="1"/>
      <c r="U109" s="2"/>
      <c r="V109" s="4"/>
      <c r="W109" s="3"/>
      <c r="X109" s="3"/>
      <c r="Z109" s="3"/>
    </row>
    <row r="110" spans="1:26" x14ac:dyDescent="0.25">
      <c r="A110" s="20"/>
      <c r="B110" s="20"/>
      <c r="D110" s="11"/>
      <c r="F110" s="20"/>
      <c r="H110" s="23"/>
      <c r="Q110" s="1"/>
      <c r="R110" s="1"/>
      <c r="S110" s="1"/>
      <c r="U110" s="2"/>
      <c r="V110" s="4"/>
      <c r="W110" s="3"/>
      <c r="X110" s="3"/>
      <c r="Z110" s="3"/>
    </row>
    <row r="111" spans="1:26" x14ac:dyDescent="0.25">
      <c r="H111" s="23"/>
      <c r="Q111" s="1"/>
      <c r="S111" s="1"/>
      <c r="U111" s="2"/>
      <c r="V111" s="4"/>
      <c r="W111" s="3"/>
      <c r="X111" s="3"/>
      <c r="Z111" s="3"/>
    </row>
    <row r="112" spans="1:26" x14ac:dyDescent="0.25">
      <c r="H112" s="24"/>
      <c r="I112" s="17"/>
      <c r="L112" s="1"/>
      <c r="R112" s="1"/>
      <c r="S112" s="1"/>
      <c r="U112" s="2"/>
      <c r="V112" s="4"/>
      <c r="W112" s="3"/>
      <c r="X112" s="3"/>
      <c r="Z112" s="3"/>
    </row>
    <row r="113" spans="1:27" x14ac:dyDescent="0.25">
      <c r="D113" s="11"/>
      <c r="H113" s="24"/>
      <c r="I113" s="17"/>
      <c r="Q113" s="1"/>
      <c r="S113" s="1"/>
      <c r="U113" s="2"/>
      <c r="V113" s="4"/>
      <c r="W113" s="3"/>
      <c r="X113" s="3"/>
      <c r="Z113" s="3"/>
      <c r="AA113" s="22"/>
    </row>
    <row r="114" spans="1:27" x14ac:dyDescent="0.25">
      <c r="D114" s="11"/>
      <c r="H114" s="24"/>
      <c r="L114" s="1"/>
      <c r="R114" s="1"/>
      <c r="S114" s="1"/>
      <c r="U114" s="2"/>
      <c r="V114" s="4"/>
      <c r="W114" s="3"/>
      <c r="X114" s="3"/>
      <c r="Z114" s="3"/>
    </row>
    <row r="115" spans="1:27" x14ac:dyDescent="0.25">
      <c r="W115" s="3"/>
      <c r="X115" s="3"/>
      <c r="Z115" s="3"/>
      <c r="AA115" s="22"/>
    </row>
    <row r="116" spans="1:27" x14ac:dyDescent="0.25">
      <c r="D116" s="11"/>
      <c r="H116" s="24"/>
      <c r="I116" s="4"/>
      <c r="L116" s="1"/>
      <c r="R116" s="1"/>
      <c r="S116" s="1"/>
      <c r="U116" s="2"/>
      <c r="V116" s="4"/>
      <c r="W116" s="3"/>
      <c r="X116" s="3"/>
      <c r="Z116" s="3"/>
    </row>
    <row r="117" spans="1:27" x14ac:dyDescent="0.25">
      <c r="C117" s="39"/>
      <c r="E117" s="1"/>
      <c r="H117" s="24"/>
      <c r="I117" s="17"/>
      <c r="T117" s="1"/>
      <c r="U117" s="2"/>
      <c r="V117" s="4"/>
      <c r="W117" s="3"/>
      <c r="X117" s="3"/>
      <c r="Z117" s="3"/>
    </row>
    <row r="118" spans="1:27" x14ac:dyDescent="0.25">
      <c r="U118" s="2"/>
      <c r="V118" s="1"/>
      <c r="W118" s="3"/>
      <c r="X118" s="3"/>
      <c r="Z118" s="3"/>
    </row>
    <row r="119" spans="1:27" x14ac:dyDescent="0.25">
      <c r="A119" s="39"/>
      <c r="B119" s="39"/>
      <c r="C119" s="39"/>
      <c r="I119" s="17"/>
      <c r="U119" s="2"/>
      <c r="V119" s="1"/>
      <c r="W119" s="3"/>
      <c r="X119" s="3"/>
      <c r="Z119" s="3"/>
    </row>
    <row r="120" spans="1:27" x14ac:dyDescent="0.25">
      <c r="I120" s="4"/>
      <c r="J120" s="40"/>
      <c r="L120" s="1"/>
      <c r="S120" s="1"/>
      <c r="U120" s="2"/>
      <c r="V120" s="1"/>
      <c r="W120" s="3"/>
      <c r="X120" s="3"/>
      <c r="Z120" s="3"/>
    </row>
    <row r="121" spans="1:27" x14ac:dyDescent="0.25">
      <c r="I121" s="1"/>
      <c r="J121" s="40"/>
      <c r="Q121" s="1"/>
      <c r="S121" s="1"/>
      <c r="U121" s="2"/>
      <c r="V121" s="1"/>
      <c r="W121" s="3"/>
      <c r="X121" s="3"/>
      <c r="Z121" s="3"/>
    </row>
    <row r="122" spans="1:27" x14ac:dyDescent="0.25">
      <c r="D122" s="11"/>
      <c r="E122" s="1"/>
      <c r="I122" s="1"/>
      <c r="J122" s="40"/>
      <c r="Q122" s="1"/>
      <c r="T122" s="1"/>
      <c r="U122" s="2"/>
      <c r="V122" s="1"/>
      <c r="W122" s="3"/>
      <c r="X122" s="3"/>
      <c r="Z122" s="3"/>
    </row>
    <row r="123" spans="1:27" x14ac:dyDescent="0.25">
      <c r="D123" s="11"/>
      <c r="I123" s="1"/>
      <c r="J123" s="40"/>
      <c r="L123" s="1"/>
      <c r="S123" s="1"/>
      <c r="U123" s="2"/>
      <c r="V123" s="1"/>
      <c r="W123" s="3"/>
      <c r="X123" s="3"/>
      <c r="Z123" s="3"/>
    </row>
    <row r="124" spans="1:27" x14ac:dyDescent="0.25">
      <c r="D124" s="11"/>
      <c r="I124" s="1"/>
      <c r="J124" s="40"/>
      <c r="L124" s="1"/>
      <c r="R124" s="1"/>
      <c r="S124" s="1"/>
      <c r="U124" s="2"/>
      <c r="V124" s="1"/>
      <c r="W124" s="3"/>
      <c r="X124" s="3"/>
      <c r="Z124" s="3"/>
    </row>
    <row r="125" spans="1:27" x14ac:dyDescent="0.25">
      <c r="D125" s="11"/>
      <c r="I125" s="2"/>
      <c r="J125" s="40"/>
      <c r="L125" s="1"/>
      <c r="M125" s="22"/>
      <c r="O125" s="1"/>
      <c r="R125" s="1"/>
      <c r="S125" s="1"/>
      <c r="U125" s="2"/>
      <c r="V125" s="1"/>
      <c r="W125" s="3"/>
      <c r="X125" s="3"/>
      <c r="Z125" s="3"/>
    </row>
    <row r="126" spans="1:27" x14ac:dyDescent="0.25">
      <c r="D126" s="11"/>
      <c r="I126" s="1"/>
      <c r="J126" s="40"/>
      <c r="Q126" s="1"/>
      <c r="S126" s="1"/>
      <c r="U126" s="2"/>
      <c r="V126" s="1"/>
      <c r="W126" s="3"/>
      <c r="X126" s="3"/>
      <c r="Z126" s="3"/>
    </row>
    <row r="127" spans="1:27" x14ac:dyDescent="0.25">
      <c r="D127" s="11"/>
      <c r="I127" s="1"/>
      <c r="J127" s="40"/>
      <c r="L127" s="1"/>
      <c r="M127" s="1"/>
      <c r="N127" s="1"/>
      <c r="O127" s="1"/>
      <c r="P127" s="1"/>
      <c r="Q127" s="1"/>
      <c r="R127" s="1"/>
      <c r="S127" s="1"/>
      <c r="U127" s="2"/>
      <c r="V127" s="1"/>
      <c r="W127" s="3"/>
      <c r="X127" s="3"/>
      <c r="Z127" s="3"/>
    </row>
    <row r="128" spans="1:27" x14ac:dyDescent="0.25">
      <c r="I128" s="1"/>
      <c r="Q128" s="1"/>
      <c r="R128" s="1"/>
      <c r="S128" s="1"/>
      <c r="U128" s="2"/>
      <c r="V128" s="1"/>
      <c r="W128" s="3"/>
      <c r="X128" s="3"/>
      <c r="Z128" s="3"/>
    </row>
    <row r="129" spans="1:26" x14ac:dyDescent="0.25">
      <c r="I129" s="1"/>
      <c r="O129" s="1"/>
      <c r="R129" s="1"/>
      <c r="S129" s="1"/>
      <c r="U129" s="2"/>
      <c r="V129" s="1"/>
      <c r="W129" s="3"/>
      <c r="X129" s="3"/>
      <c r="Z129" s="3"/>
    </row>
    <row r="130" spans="1:26" x14ac:dyDescent="0.25">
      <c r="D130" s="11"/>
      <c r="I130" s="1"/>
      <c r="M130" s="1"/>
      <c r="R130" s="1"/>
      <c r="S130" s="1"/>
      <c r="U130" s="2"/>
      <c r="V130" s="1"/>
      <c r="W130" s="3"/>
      <c r="X130" s="3"/>
      <c r="Z130" s="3"/>
    </row>
    <row r="131" spans="1:26" x14ac:dyDescent="0.25">
      <c r="D131" s="11"/>
      <c r="I131" s="1"/>
      <c r="R131" s="1"/>
      <c r="S131" s="1"/>
      <c r="U131" s="2"/>
      <c r="V131" s="1"/>
      <c r="W131" s="3"/>
      <c r="X131" s="3"/>
      <c r="Z131" s="3"/>
    </row>
    <row r="132" spans="1:26" x14ac:dyDescent="0.25">
      <c r="D132" s="11"/>
      <c r="I132" s="1"/>
      <c r="P132" s="1"/>
      <c r="S132" s="1"/>
      <c r="U132" s="2"/>
      <c r="V132" s="1"/>
      <c r="W132" s="3"/>
      <c r="X132" s="3"/>
      <c r="Z132" s="3"/>
    </row>
    <row r="133" spans="1:26" x14ac:dyDescent="0.25">
      <c r="D133" s="11"/>
      <c r="I133" s="1"/>
      <c r="Q133" s="1"/>
      <c r="S133" s="1"/>
      <c r="U133" s="2"/>
      <c r="V133" s="1"/>
      <c r="W133" s="3"/>
      <c r="X133" s="3"/>
      <c r="Z133" s="3"/>
    </row>
    <row r="134" spans="1:26" x14ac:dyDescent="0.25">
      <c r="I134" s="1"/>
      <c r="J134" s="25"/>
      <c r="S134" s="28"/>
      <c r="U134" s="2"/>
      <c r="V134" s="1"/>
      <c r="W134" s="3"/>
      <c r="X134" s="3"/>
      <c r="Z134" s="3"/>
    </row>
    <row r="135" spans="1:26" x14ac:dyDescent="0.25">
      <c r="I135" s="1"/>
      <c r="L135" s="1"/>
      <c r="M135" s="1"/>
      <c r="N135" s="1"/>
      <c r="O135" s="1"/>
      <c r="P135" s="1"/>
      <c r="Q135" s="1"/>
      <c r="R135" s="1"/>
      <c r="S135" s="1"/>
      <c r="U135" s="2"/>
      <c r="V135" s="1"/>
      <c r="W135" s="3"/>
      <c r="X135" s="3"/>
      <c r="Z135" s="3"/>
    </row>
    <row r="136" spans="1:26" x14ac:dyDescent="0.25">
      <c r="I136" s="1"/>
      <c r="S136" s="1"/>
      <c r="U136" s="2"/>
      <c r="V136" s="1"/>
      <c r="W136" s="3"/>
      <c r="X136" s="3"/>
      <c r="Z136" s="3"/>
    </row>
    <row r="137" spans="1:26" x14ac:dyDescent="0.25">
      <c r="A137" s="41"/>
      <c r="B137" s="41"/>
      <c r="I137" s="1"/>
      <c r="P137" s="1"/>
      <c r="S137" s="1"/>
      <c r="U137" s="2"/>
      <c r="V137" s="1"/>
      <c r="W137" s="3"/>
      <c r="X137" s="3"/>
      <c r="Z137" s="3"/>
    </row>
    <row r="138" spans="1:26" x14ac:dyDescent="0.25">
      <c r="A138" s="41"/>
      <c r="B138" s="41"/>
      <c r="F138" s="41"/>
      <c r="I138" s="1"/>
      <c r="O138" s="1"/>
      <c r="S138" s="1"/>
      <c r="U138" s="2"/>
      <c r="V138" s="1"/>
      <c r="W138" s="3"/>
      <c r="X138" s="3"/>
      <c r="Z138" s="3"/>
    </row>
    <row r="139" spans="1:26" x14ac:dyDescent="0.25">
      <c r="A139" s="7"/>
      <c r="C139" s="1"/>
      <c r="F139" s="41"/>
      <c r="I139" s="1"/>
      <c r="L139" s="1"/>
      <c r="S139" s="1"/>
      <c r="U139" s="2"/>
      <c r="V139" s="1"/>
      <c r="W139" s="3"/>
      <c r="X139" s="3"/>
      <c r="Z139" s="3"/>
    </row>
    <row r="140" spans="1:26" x14ac:dyDescent="0.25">
      <c r="C140" s="29"/>
      <c r="I140" s="1"/>
      <c r="P140" s="1"/>
      <c r="S140" s="1"/>
      <c r="T140" s="29"/>
      <c r="U140" s="2"/>
      <c r="V140" s="1"/>
      <c r="W140" s="3"/>
      <c r="X140" s="3"/>
      <c r="Z140" s="3"/>
    </row>
    <row r="141" spans="1:26" x14ac:dyDescent="0.25">
      <c r="C141" s="29"/>
      <c r="D141" s="11"/>
      <c r="I141" s="1"/>
      <c r="N141" s="1"/>
      <c r="S141" s="1"/>
      <c r="T141" s="29"/>
      <c r="U141" s="2"/>
      <c r="V141" s="1"/>
      <c r="W141" s="3"/>
      <c r="X141" s="3"/>
      <c r="Z141" s="3"/>
    </row>
    <row r="142" spans="1:26" x14ac:dyDescent="0.25">
      <c r="C142" s="6"/>
      <c r="E142" s="1"/>
      <c r="I142" s="1"/>
      <c r="N142" s="1"/>
      <c r="S142" s="28"/>
      <c r="T142" s="1"/>
      <c r="U142" s="2"/>
      <c r="V142" s="1"/>
      <c r="W142" s="3"/>
      <c r="X142" s="3"/>
      <c r="Z142" s="3"/>
    </row>
    <row r="143" spans="1:26" x14ac:dyDescent="0.25">
      <c r="D143" s="11"/>
      <c r="F143" s="42"/>
      <c r="G143" s="42"/>
      <c r="H143" s="42"/>
      <c r="I143" s="2"/>
      <c r="J143" s="42"/>
      <c r="L143" s="1"/>
      <c r="M143" s="42"/>
      <c r="N143" s="42"/>
      <c r="O143" s="1"/>
      <c r="P143" s="42"/>
      <c r="Q143" s="42"/>
      <c r="R143" s="1"/>
      <c r="S143" s="1"/>
      <c r="T143" s="42"/>
      <c r="U143" s="2"/>
      <c r="V143" s="1"/>
      <c r="W143" s="3"/>
      <c r="X143" s="3"/>
      <c r="Z143" s="3"/>
    </row>
    <row r="144" spans="1:26" x14ac:dyDescent="0.25">
      <c r="D144" s="11"/>
      <c r="F144" s="3"/>
      <c r="I144" s="1"/>
      <c r="N144" s="1"/>
      <c r="S144" s="1"/>
      <c r="U144" s="2"/>
      <c r="V144" s="1"/>
      <c r="W144" s="3"/>
      <c r="X144" s="3"/>
      <c r="Z144" s="3"/>
    </row>
    <row r="145" spans="1:26" x14ac:dyDescent="0.25">
      <c r="I145" s="1"/>
      <c r="N145" s="1"/>
      <c r="O145" s="1"/>
      <c r="S145" s="1"/>
      <c r="U145" s="2"/>
      <c r="V145" s="1"/>
      <c r="W145" s="3"/>
      <c r="X145" s="3"/>
      <c r="Z145" s="3"/>
    </row>
    <row r="146" spans="1:26" x14ac:dyDescent="0.25">
      <c r="I146" s="1"/>
      <c r="N146" s="1"/>
      <c r="P146" s="1"/>
      <c r="Q146" s="1"/>
      <c r="R146" s="1"/>
      <c r="S146" s="1"/>
      <c r="T146" s="2"/>
      <c r="U146" s="2"/>
      <c r="V146" s="1"/>
      <c r="W146" s="3"/>
      <c r="X146" s="3"/>
      <c r="Z146" s="3"/>
    </row>
    <row r="147" spans="1:26" x14ac:dyDescent="0.25">
      <c r="A147" s="30"/>
      <c r="B147" s="30"/>
      <c r="I147" s="1"/>
      <c r="N147" s="1"/>
      <c r="P147" s="1"/>
      <c r="Q147" s="1"/>
      <c r="R147" s="1"/>
      <c r="S147" s="1"/>
      <c r="U147" s="2"/>
      <c r="V147" s="1"/>
      <c r="W147" s="3"/>
      <c r="X147" s="3"/>
      <c r="Z147" s="3"/>
    </row>
    <row r="148" spans="1:26" x14ac:dyDescent="0.25">
      <c r="A148" s="30"/>
      <c r="B148" s="30"/>
      <c r="I148" s="1"/>
      <c r="N148" s="1"/>
      <c r="P148" s="1"/>
      <c r="S148" s="1"/>
      <c r="U148" s="2"/>
      <c r="V148" s="1"/>
      <c r="W148" s="3"/>
      <c r="X148" s="3"/>
      <c r="Z148" s="3"/>
    </row>
    <row r="149" spans="1:26" x14ac:dyDescent="0.25">
      <c r="A149" s="30"/>
      <c r="B149" s="30"/>
      <c r="C149" s="34"/>
      <c r="I149" s="1"/>
      <c r="N149" s="1"/>
      <c r="P149" s="1"/>
      <c r="S149" s="1"/>
      <c r="U149" s="2"/>
      <c r="V149" s="1"/>
      <c r="W149" s="3"/>
      <c r="X149" s="3"/>
      <c r="Z149" s="3"/>
    </row>
    <row r="150" spans="1:26" x14ac:dyDescent="0.25">
      <c r="D150" s="11"/>
      <c r="I150" s="1"/>
      <c r="N150" s="1"/>
      <c r="S150" s="1"/>
      <c r="U150" s="2"/>
      <c r="V150" s="1"/>
      <c r="W150" s="3"/>
      <c r="X150" s="3"/>
      <c r="Z150" s="3"/>
    </row>
    <row r="151" spans="1:26" x14ac:dyDescent="0.25">
      <c r="D151" s="11"/>
      <c r="I151" s="1"/>
      <c r="N151" s="1"/>
      <c r="P151" s="1"/>
      <c r="S151" s="1"/>
      <c r="U151" s="2"/>
      <c r="V151" s="1"/>
      <c r="W151" s="3"/>
      <c r="X151" s="3"/>
      <c r="Z151" s="3"/>
    </row>
    <row r="152" spans="1:26" x14ac:dyDescent="0.25">
      <c r="I152" s="1"/>
      <c r="N152" s="1"/>
      <c r="P152" s="1"/>
      <c r="S152" s="1"/>
      <c r="U152" s="2"/>
      <c r="V152" s="1"/>
      <c r="W152" s="3"/>
      <c r="X152" s="3"/>
      <c r="Z152" s="3"/>
    </row>
    <row r="153" spans="1:26" x14ac:dyDescent="0.25">
      <c r="I153" s="1"/>
      <c r="L153" s="1"/>
      <c r="M153" s="1"/>
      <c r="N153" s="1"/>
      <c r="O153" s="1"/>
      <c r="P153" s="1"/>
      <c r="Q153" s="1"/>
      <c r="R153" s="1"/>
      <c r="S153" s="1"/>
      <c r="U153" s="2"/>
      <c r="V153" s="1"/>
      <c r="W153" s="3"/>
      <c r="X153" s="3"/>
      <c r="Z153" s="3"/>
    </row>
    <row r="154" spans="1:26" x14ac:dyDescent="0.25">
      <c r="I154" s="1"/>
      <c r="N154" s="1"/>
      <c r="S154" s="1"/>
      <c r="U154" s="2"/>
      <c r="V154" s="1"/>
      <c r="W154" s="3"/>
      <c r="X154" s="3"/>
      <c r="Z154" s="3"/>
    </row>
    <row r="155" spans="1:26" x14ac:dyDescent="0.25">
      <c r="A155" s="31"/>
      <c r="B155" s="31"/>
      <c r="C155" s="31"/>
      <c r="D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U155" s="2"/>
      <c r="V155" s="1"/>
      <c r="W155" s="3"/>
      <c r="X155" s="3"/>
      <c r="Z155" s="3"/>
    </row>
    <row r="156" spans="1:26" x14ac:dyDescent="0.25">
      <c r="A156" s="31"/>
      <c r="B156" s="31"/>
      <c r="I156" s="1"/>
      <c r="N156" s="1"/>
      <c r="P156" s="1"/>
      <c r="Q156" s="1"/>
      <c r="R156" s="1"/>
      <c r="S156" s="1"/>
      <c r="U156" s="2"/>
      <c r="V156" s="1"/>
      <c r="W156" s="3"/>
      <c r="X156" s="3"/>
      <c r="Z156" s="3"/>
    </row>
    <row r="157" spans="1:26" x14ac:dyDescent="0.25">
      <c r="A157" s="31"/>
      <c r="B157" s="31"/>
      <c r="I157" s="1"/>
      <c r="N157" s="1"/>
      <c r="P157" s="1"/>
      <c r="Q157" s="1"/>
      <c r="R157" s="1"/>
      <c r="S157" s="1"/>
      <c r="U157" s="2"/>
      <c r="V157" s="1"/>
      <c r="W157" s="3"/>
      <c r="X157" s="3"/>
      <c r="Z157" s="3"/>
    </row>
    <row r="158" spans="1:26" x14ac:dyDescent="0.25">
      <c r="I158" s="1"/>
      <c r="L158" s="1"/>
      <c r="M158" s="1"/>
      <c r="N158" s="1"/>
      <c r="O158" s="1"/>
      <c r="P158" s="1"/>
      <c r="Q158" s="1"/>
      <c r="R158" s="1"/>
      <c r="S158" s="1"/>
      <c r="U158" s="2"/>
      <c r="V158" s="1"/>
      <c r="W158" s="3"/>
      <c r="X158" s="3"/>
      <c r="Z158" s="3"/>
    </row>
    <row r="159" spans="1:26" x14ac:dyDescent="0.25">
      <c r="A159" s="32"/>
      <c r="B159" s="32"/>
      <c r="I159" s="1"/>
      <c r="L159" s="1"/>
      <c r="S159" s="1"/>
      <c r="U159" s="2"/>
      <c r="V159" s="1"/>
      <c r="W159" s="3"/>
      <c r="X159" s="3"/>
      <c r="Z159" s="3"/>
    </row>
    <row r="160" spans="1:26" x14ac:dyDescent="0.25">
      <c r="I160" s="1"/>
      <c r="L160" s="1"/>
      <c r="P160" s="1"/>
      <c r="S160" s="1"/>
      <c r="U160" s="2"/>
      <c r="V160" s="1"/>
      <c r="W160" s="3"/>
      <c r="X160" s="3"/>
      <c r="Z160" s="3"/>
    </row>
    <row r="161" spans="3:26" s="33" customFormat="1" x14ac:dyDescent="0.25">
      <c r="E161" s="43"/>
      <c r="I161" s="1"/>
      <c r="K161" s="50"/>
      <c r="S161" s="1"/>
      <c r="U161" s="2"/>
      <c r="V161" s="1"/>
      <c r="W161" s="3"/>
      <c r="X161" s="3"/>
      <c r="Z161" s="3"/>
    </row>
    <row r="162" spans="3:26" x14ac:dyDescent="0.25">
      <c r="D162" s="11"/>
      <c r="I162" s="1"/>
      <c r="M162" s="1"/>
      <c r="S162" s="1"/>
      <c r="U162" s="2"/>
      <c r="V162" s="1"/>
      <c r="W162" s="3"/>
      <c r="X162" s="3"/>
      <c r="Z162" s="3"/>
    </row>
    <row r="163" spans="3:26" x14ac:dyDescent="0.25">
      <c r="E163" s="43"/>
      <c r="F163" s="1"/>
      <c r="G163" s="30"/>
      <c r="H163" s="30"/>
      <c r="I163" s="1"/>
      <c r="S163" s="1"/>
      <c r="U163" s="2"/>
      <c r="V163" s="1"/>
      <c r="W163" s="3"/>
      <c r="X163" s="3"/>
      <c r="Z163" s="3"/>
    </row>
    <row r="164" spans="3:26" x14ac:dyDescent="0.25">
      <c r="E164" s="43"/>
      <c r="F164" s="30"/>
      <c r="G164" s="30"/>
      <c r="H164" s="30"/>
      <c r="I164" s="4"/>
      <c r="R164" s="1"/>
      <c r="S164" s="1"/>
      <c r="U164" s="2"/>
      <c r="V164" s="1"/>
      <c r="W164" s="3"/>
      <c r="X164" s="3"/>
      <c r="Z164" s="3"/>
    </row>
    <row r="165" spans="3:26" x14ac:dyDescent="0.25">
      <c r="F165" s="30"/>
      <c r="G165" s="30"/>
      <c r="H165" s="30"/>
      <c r="I165" s="3"/>
      <c r="L165" s="8"/>
      <c r="M165" s="5"/>
      <c r="N165" s="5"/>
      <c r="O165" s="5"/>
      <c r="P165" s="5"/>
      <c r="Q165" s="5"/>
      <c r="R165" s="5"/>
      <c r="S165" s="8"/>
      <c r="T165" s="5"/>
      <c r="U165" s="2"/>
      <c r="V165" s="1"/>
    </row>
    <row r="166" spans="3:26" s="35" customFormat="1" x14ac:dyDescent="0.25">
      <c r="I166" s="3"/>
      <c r="K166" s="50"/>
      <c r="L166" s="1"/>
      <c r="Q166" s="1"/>
      <c r="S166" s="1"/>
      <c r="U166" s="2"/>
      <c r="V166" s="1"/>
    </row>
    <row r="167" spans="3:26" x14ac:dyDescent="0.25">
      <c r="G167" s="30"/>
      <c r="H167" s="30"/>
      <c r="I167" s="6"/>
      <c r="S167" s="1"/>
      <c r="U167" s="2"/>
      <c r="V167" s="1"/>
    </row>
    <row r="168" spans="3:26" x14ac:dyDescent="0.25">
      <c r="G168" s="30"/>
      <c r="H168" s="30"/>
      <c r="I168" s="27"/>
      <c r="S168" s="1"/>
      <c r="U168" s="2"/>
      <c r="V168" s="1"/>
    </row>
    <row r="169" spans="3:26" x14ac:dyDescent="0.25">
      <c r="S169" s="1"/>
      <c r="U169" s="2"/>
    </row>
    <row r="170" spans="3:26" x14ac:dyDescent="0.25">
      <c r="S170" s="1"/>
      <c r="U170" s="2"/>
    </row>
    <row r="171" spans="3:26" x14ac:dyDescent="0.25">
      <c r="S171" s="28"/>
    </row>
    <row r="172" spans="3:26" x14ac:dyDescent="0.25">
      <c r="C172" s="1"/>
      <c r="S172" s="28"/>
    </row>
    <row r="173" spans="3:26" x14ac:dyDescent="0.25">
      <c r="C173" s="36"/>
      <c r="E173"/>
      <c r="S173" s="28"/>
    </row>
    <row r="174" spans="3:26" x14ac:dyDescent="0.25">
      <c r="C174" s="36"/>
      <c r="E174"/>
      <c r="I174" s="36"/>
      <c r="S174" s="28"/>
    </row>
    <row r="175" spans="3:26" x14ac:dyDescent="0.25">
      <c r="C175" s="36"/>
      <c r="E175"/>
      <c r="I175" s="36"/>
    </row>
    <row r="176" spans="3:26" x14ac:dyDescent="0.25">
      <c r="F176" s="5"/>
      <c r="N176" s="2"/>
    </row>
    <row r="177" spans="6:14" x14ac:dyDescent="0.25">
      <c r="F177" s="3"/>
      <c r="N177" s="36"/>
    </row>
    <row r="178" spans="6:14" x14ac:dyDescent="0.25">
      <c r="F178" s="26"/>
      <c r="L178" s="2"/>
      <c r="N178" s="36"/>
    </row>
    <row r="179" spans="6:14" x14ac:dyDescent="0.25">
      <c r="F179" s="27"/>
      <c r="L179" s="36"/>
      <c r="N179" s="36"/>
    </row>
    <row r="180" spans="6:14" x14ac:dyDescent="0.25">
      <c r="L180" s="2"/>
      <c r="N180" s="36"/>
    </row>
    <row r="181" spans="6:14" x14ac:dyDescent="0.25">
      <c r="L181" s="2"/>
      <c r="N181" s="36"/>
    </row>
    <row r="182" spans="6:14" x14ac:dyDescent="0.25">
      <c r="L182" s="2"/>
      <c r="N182" s="36"/>
    </row>
    <row r="183" spans="6:14" x14ac:dyDescent="0.25">
      <c r="L183" s="2"/>
      <c r="N183" s="36"/>
    </row>
    <row r="184" spans="6:14" x14ac:dyDescent="0.25">
      <c r="L184" s="2"/>
      <c r="N184" s="36"/>
    </row>
    <row r="185" spans="6:14" x14ac:dyDescent="0.25">
      <c r="L185" s="2"/>
      <c r="N185" s="36"/>
    </row>
    <row r="186" spans="6:14" x14ac:dyDescent="0.25">
      <c r="L186" s="2"/>
      <c r="N186" s="36"/>
    </row>
    <row r="187" spans="6:14" x14ac:dyDescent="0.25">
      <c r="L187" s="2"/>
      <c r="N187" s="36"/>
    </row>
    <row r="188" spans="6:14" x14ac:dyDescent="0.25">
      <c r="L188" s="3"/>
      <c r="N188" s="36"/>
    </row>
    <row r="189" spans="6:14" x14ac:dyDescent="0.25">
      <c r="L189" s="36"/>
      <c r="N189" s="36"/>
    </row>
    <row r="190" spans="6:14" x14ac:dyDescent="0.25">
      <c r="L190" s="36"/>
      <c r="N190" s="36"/>
    </row>
    <row r="191" spans="6:14" x14ac:dyDescent="0.25">
      <c r="L191" s="3"/>
      <c r="N191" s="36"/>
    </row>
    <row r="192" spans="6:14" x14ac:dyDescent="0.25">
      <c r="L192" s="36"/>
      <c r="N192" s="36"/>
    </row>
    <row r="193" spans="12:14" x14ac:dyDescent="0.25">
      <c r="L193" s="36"/>
      <c r="N193" s="36"/>
    </row>
    <row r="194" spans="12:14" x14ac:dyDescent="0.25">
      <c r="L194" s="36"/>
      <c r="N194" s="1"/>
    </row>
    <row r="195" spans="12:14" x14ac:dyDescent="0.25">
      <c r="L195" s="36"/>
      <c r="N195" s="1"/>
    </row>
    <row r="196" spans="12:14" x14ac:dyDescent="0.25">
      <c r="L196" s="36"/>
      <c r="N196" s="1"/>
    </row>
    <row r="197" spans="12:14" x14ac:dyDescent="0.25">
      <c r="L197" s="36"/>
      <c r="N197" s="1"/>
    </row>
    <row r="198" spans="12:14" x14ac:dyDescent="0.25">
      <c r="L198" s="36"/>
      <c r="N198" s="1"/>
    </row>
    <row r="199" spans="12:14" x14ac:dyDescent="0.25">
      <c r="L199" s="36"/>
      <c r="N199" s="1"/>
    </row>
    <row r="200" spans="12:14" x14ac:dyDescent="0.25">
      <c r="L200" s="36"/>
      <c r="N200" s="1"/>
    </row>
    <row r="201" spans="12:14" x14ac:dyDescent="0.25">
      <c r="L201" s="36"/>
      <c r="N201" s="36"/>
    </row>
    <row r="202" spans="12:14" x14ac:dyDescent="0.25">
      <c r="L202" s="1"/>
      <c r="N202" s="36"/>
    </row>
    <row r="203" spans="12:14" x14ac:dyDescent="0.25">
      <c r="L203" s="1"/>
      <c r="N203" s="36"/>
    </row>
    <row r="204" spans="12:14" x14ac:dyDescent="0.25">
      <c r="L204" s="1"/>
      <c r="N204" s="36"/>
    </row>
    <row r="205" spans="12:14" x14ac:dyDescent="0.25">
      <c r="L205" s="1"/>
      <c r="N205" s="36"/>
    </row>
    <row r="206" spans="12:14" x14ac:dyDescent="0.25">
      <c r="L206" s="1"/>
      <c r="N206" s="36"/>
    </row>
    <row r="207" spans="12:14" x14ac:dyDescent="0.25">
      <c r="L207" s="1"/>
      <c r="N207" s="36"/>
    </row>
    <row r="208" spans="12:14" x14ac:dyDescent="0.25">
      <c r="L208" s="1"/>
      <c r="N208" s="36"/>
    </row>
    <row r="209" spans="12:14" x14ac:dyDescent="0.25">
      <c r="L209" s="1"/>
      <c r="N209" s="36"/>
    </row>
    <row r="210" spans="12:14" x14ac:dyDescent="0.25">
      <c r="L210" s="1"/>
      <c r="N210" s="36"/>
    </row>
    <row r="211" spans="12:14" x14ac:dyDescent="0.25">
      <c r="L211" s="1"/>
      <c r="N211" s="36"/>
    </row>
    <row r="212" spans="12:14" x14ac:dyDescent="0.25">
      <c r="L212" s="1"/>
      <c r="N212" s="36"/>
    </row>
    <row r="213" spans="12:14" x14ac:dyDescent="0.25">
      <c r="L213" s="1"/>
      <c r="N213" s="36"/>
    </row>
    <row r="214" spans="12:14" x14ac:dyDescent="0.25">
      <c r="L214" s="1"/>
      <c r="N214" s="36"/>
    </row>
    <row r="215" spans="12:14" x14ac:dyDescent="0.25">
      <c r="L215" s="1"/>
      <c r="N215" s="36"/>
    </row>
    <row r="216" spans="12:14" x14ac:dyDescent="0.25">
      <c r="L216" s="1"/>
      <c r="N216" s="36"/>
    </row>
    <row r="217" spans="12:14" x14ac:dyDescent="0.25">
      <c r="L217" s="1"/>
      <c r="N217" s="36"/>
    </row>
    <row r="218" spans="12:14" x14ac:dyDescent="0.25">
      <c r="L218" s="1"/>
      <c r="N218" s="36"/>
    </row>
    <row r="219" spans="12:14" x14ac:dyDescent="0.25">
      <c r="L219" s="1"/>
      <c r="N219" s="1"/>
    </row>
    <row r="220" spans="12:14" x14ac:dyDescent="0.25">
      <c r="L220" s="1"/>
      <c r="N220" s="36"/>
    </row>
    <row r="221" spans="12:14" x14ac:dyDescent="0.25">
      <c r="L221" s="36"/>
      <c r="N221" s="36"/>
    </row>
    <row r="222" spans="12:14" x14ac:dyDescent="0.25">
      <c r="L222" s="36"/>
      <c r="N222" s="36"/>
    </row>
    <row r="223" spans="12:14" x14ac:dyDescent="0.25">
      <c r="L223" s="36"/>
      <c r="N223" s="36"/>
    </row>
    <row r="224" spans="12:14" x14ac:dyDescent="0.25">
      <c r="L224" s="36"/>
      <c r="N224" s="36"/>
    </row>
    <row r="225" spans="12:14" x14ac:dyDescent="0.25">
      <c r="L225" s="36"/>
      <c r="N225" s="36"/>
    </row>
    <row r="226" spans="12:14" x14ac:dyDescent="0.25">
      <c r="L226" s="36"/>
      <c r="N226" s="36"/>
    </row>
    <row r="227" spans="12:14" x14ac:dyDescent="0.25">
      <c r="L227" s="36"/>
      <c r="N227" s="36"/>
    </row>
    <row r="228" spans="12:14" x14ac:dyDescent="0.25">
      <c r="L228" s="1"/>
      <c r="N228" s="36"/>
    </row>
    <row r="229" spans="12:14" x14ac:dyDescent="0.25">
      <c r="L229" s="1"/>
      <c r="N229" s="36"/>
    </row>
    <row r="230" spans="12:14" x14ac:dyDescent="0.25">
      <c r="L230" s="36"/>
      <c r="N230" s="36"/>
    </row>
    <row r="231" spans="12:14" x14ac:dyDescent="0.25">
      <c r="L231" s="36"/>
      <c r="N231" s="36"/>
    </row>
    <row r="232" spans="12:14" x14ac:dyDescent="0.25">
      <c r="L232" s="1"/>
      <c r="N232" s="36"/>
    </row>
    <row r="233" spans="12:14" x14ac:dyDescent="0.25">
      <c r="L233" s="1"/>
      <c r="N233" s="36"/>
    </row>
    <row r="234" spans="12:14" x14ac:dyDescent="0.25">
      <c r="L234" s="1"/>
      <c r="N234" s="36"/>
    </row>
    <row r="235" spans="12:14" x14ac:dyDescent="0.25">
      <c r="L235" s="1"/>
      <c r="N235" s="36"/>
    </row>
    <row r="236" spans="12:14" x14ac:dyDescent="0.25">
      <c r="L236" s="36"/>
      <c r="N236" s="36"/>
    </row>
    <row r="237" spans="12:14" x14ac:dyDescent="0.25">
      <c r="L237" s="36"/>
      <c r="N237" s="36"/>
    </row>
    <row r="238" spans="12:14" x14ac:dyDescent="0.25">
      <c r="L238" s="36"/>
      <c r="N238" s="36"/>
    </row>
    <row r="239" spans="12:14" x14ac:dyDescent="0.25">
      <c r="L239" s="36"/>
      <c r="N239" s="36"/>
    </row>
    <row r="240" spans="12:14" x14ac:dyDescent="0.25">
      <c r="L240" s="1"/>
      <c r="N240" s="36"/>
    </row>
    <row r="241" spans="12:14" x14ac:dyDescent="0.25">
      <c r="L241" s="36"/>
      <c r="N241" s="36"/>
    </row>
    <row r="242" spans="12:14" x14ac:dyDescent="0.25">
      <c r="L242" s="1"/>
      <c r="N242" s="36"/>
    </row>
    <row r="243" spans="12:14" x14ac:dyDescent="0.25">
      <c r="L243" s="36"/>
      <c r="N243" s="2"/>
    </row>
    <row r="244" spans="12:14" x14ac:dyDescent="0.25">
      <c r="L244" s="1"/>
      <c r="N244" s="36"/>
    </row>
    <row r="245" spans="12:14" x14ac:dyDescent="0.25">
      <c r="L245" s="36"/>
      <c r="N245" s="36"/>
    </row>
    <row r="246" spans="12:14" x14ac:dyDescent="0.25">
      <c r="L246" s="36"/>
      <c r="N246" s="36"/>
    </row>
    <row r="247" spans="12:14" x14ac:dyDescent="0.25">
      <c r="L247" s="36"/>
      <c r="N247" s="36"/>
    </row>
    <row r="248" spans="12:14" x14ac:dyDescent="0.25">
      <c r="L248" s="36"/>
      <c r="N248" s="36"/>
    </row>
    <row r="249" spans="12:14" x14ac:dyDescent="0.25">
      <c r="L249" s="1"/>
      <c r="N249" s="36"/>
    </row>
    <row r="250" spans="12:14" x14ac:dyDescent="0.25">
      <c r="L250" s="1"/>
      <c r="N250" s="36"/>
    </row>
    <row r="251" spans="12:14" x14ac:dyDescent="0.25">
      <c r="L251" s="1"/>
      <c r="N251" s="36"/>
    </row>
    <row r="252" spans="12:14" x14ac:dyDescent="0.25">
      <c r="L252" s="1"/>
      <c r="N252" s="36"/>
    </row>
    <row r="253" spans="12:14" x14ac:dyDescent="0.25">
      <c r="L253" s="1"/>
      <c r="N253" s="36"/>
    </row>
    <row r="254" spans="12:14" x14ac:dyDescent="0.25">
      <c r="L254" s="1"/>
      <c r="N254" s="36"/>
    </row>
    <row r="255" spans="12:14" x14ac:dyDescent="0.25">
      <c r="L255" s="1"/>
      <c r="N255" s="36"/>
    </row>
    <row r="256" spans="12:14" x14ac:dyDescent="0.25">
      <c r="L256" s="1"/>
      <c r="N256" s="36"/>
    </row>
    <row r="257" spans="12:14" x14ac:dyDescent="0.25">
      <c r="L257" s="1"/>
      <c r="N257" s="36"/>
    </row>
    <row r="258" spans="12:14" x14ac:dyDescent="0.25">
      <c r="L258" s="1"/>
      <c r="N258" s="36"/>
    </row>
    <row r="259" spans="12:14" x14ac:dyDescent="0.25">
      <c r="L259" s="1"/>
      <c r="N259" s="36"/>
    </row>
    <row r="260" spans="12:14" x14ac:dyDescent="0.25">
      <c r="L260" s="1"/>
      <c r="N260" s="36"/>
    </row>
    <row r="261" spans="12:14" x14ac:dyDescent="0.25">
      <c r="L261" s="1"/>
      <c r="N261" s="36"/>
    </row>
    <row r="262" spans="12:14" x14ac:dyDescent="0.25">
      <c r="L262" s="1"/>
      <c r="N262" s="36"/>
    </row>
    <row r="263" spans="12:14" x14ac:dyDescent="0.25">
      <c r="L263" s="1"/>
      <c r="N263" s="36"/>
    </row>
    <row r="264" spans="12:14" x14ac:dyDescent="0.25">
      <c r="L264" s="1"/>
      <c r="N264" s="36"/>
    </row>
    <row r="265" spans="12:14" x14ac:dyDescent="0.25">
      <c r="L265" s="1"/>
      <c r="N265" s="36"/>
    </row>
    <row r="266" spans="12:14" x14ac:dyDescent="0.25">
      <c r="L266" s="1"/>
      <c r="N266" s="36"/>
    </row>
    <row r="267" spans="12:14" x14ac:dyDescent="0.25">
      <c r="L267" s="1"/>
      <c r="N267" s="36"/>
    </row>
    <row r="268" spans="12:14" x14ac:dyDescent="0.25">
      <c r="L268" s="1"/>
      <c r="N268" s="1"/>
    </row>
    <row r="269" spans="12:14" x14ac:dyDescent="0.25">
      <c r="L269" s="1"/>
      <c r="N269" s="1"/>
    </row>
    <row r="270" spans="12:14" x14ac:dyDescent="0.25">
      <c r="L270" s="1"/>
      <c r="N270" s="1"/>
    </row>
    <row r="271" spans="12:14" x14ac:dyDescent="0.25">
      <c r="L271" s="1"/>
      <c r="N271" s="1"/>
    </row>
    <row r="272" spans="12:14" x14ac:dyDescent="0.25">
      <c r="L272" s="1"/>
      <c r="N272" s="1"/>
    </row>
    <row r="273" spans="12:14" x14ac:dyDescent="0.25">
      <c r="L273" s="1"/>
      <c r="N273" s="1"/>
    </row>
    <row r="274" spans="12:14" x14ac:dyDescent="0.25">
      <c r="L274" s="1"/>
      <c r="N274" s="1"/>
    </row>
    <row r="275" spans="12:14" x14ac:dyDescent="0.25">
      <c r="L275" s="1"/>
      <c r="N275" s="1"/>
    </row>
    <row r="276" spans="12:14" x14ac:dyDescent="0.25">
      <c r="L276" s="1"/>
      <c r="N276" s="1"/>
    </row>
    <row r="277" spans="12:14" x14ac:dyDescent="0.25">
      <c r="L277" s="1"/>
    </row>
    <row r="278" spans="12:14" x14ac:dyDescent="0.25">
      <c r="L278" s="1"/>
    </row>
  </sheetData>
  <pageMargins left="0.11811023622047245" right="0.11811023622047245" top="0.74803149606299213" bottom="0.74803149606299213" header="0.31496062992125984" footer="0.31496062992125984"/>
  <pageSetup paperSize="9" scale="5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2016_2017</vt:lpstr>
      <vt:lpstr>'2016_2017'!Print_Area</vt:lpstr>
    </vt:vector>
  </TitlesOfParts>
  <Company>The Open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Hedges</dc:creator>
  <cp:lastModifiedBy>nashparishcouncil nashparishcouncil</cp:lastModifiedBy>
  <cp:lastPrinted>2015-04-16T17:15:53Z</cp:lastPrinted>
  <dcterms:created xsi:type="dcterms:W3CDTF">2009-06-17T16:58:57Z</dcterms:created>
  <dcterms:modified xsi:type="dcterms:W3CDTF">2018-04-23T13:36:35Z</dcterms:modified>
</cp:coreProperties>
</file>